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4\Inglés\12-Diciembre\"/>
    </mc:Choice>
  </mc:AlternateContent>
  <xr:revisionPtr revIDLastSave="0" documentId="13_ncr:1_{F0725D72-722B-4B7E-B723-7DD94C07CAF0}" xr6:coauthVersionLast="47" xr6:coauthVersionMax="47" xr10:uidLastSave="{00000000-0000-0000-0000-000000000000}"/>
  <bookViews>
    <workbookView xWindow="-28920" yWindow="-120" windowWidth="29040" windowHeight="15840" tabRatio="700" xr2:uid="{00000000-000D-0000-FFFF-FFFF00000000}"/>
  </bookViews>
  <sheets>
    <sheet name="Fiscal Domestic 2024 (DOP)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Fill" hidden="1">#REF!</definedName>
    <definedName name="_Fill1" hidden="1">#REF!</definedName>
    <definedName name="_xlnm._FilterDatabase" localSheetId="0" hidden="1">'Fiscal Domestic 2024 (DOP)'!$B$13:$O$224</definedName>
    <definedName name="_xlnm._FilterDatabase" hidden="1">#REF!</definedName>
    <definedName name="_Key1" hidden="1">#REF!</definedName>
    <definedName name="_Order1" hidden="1">255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ergferger" localSheetId="0" hidden="1">{"Main Economic Indicators",#N/A,FALSE,"C"}</definedName>
    <definedName name="ergferger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9" l="1"/>
  <c r="O111" i="19"/>
  <c r="O51" i="19" l="1"/>
  <c r="K49" i="19"/>
  <c r="I49" i="19"/>
  <c r="C49" i="19"/>
  <c r="O47" i="19"/>
  <c r="J49" i="19"/>
  <c r="H49" i="19"/>
  <c r="O50" i="19"/>
  <c r="M49" i="19"/>
  <c r="E49" i="19"/>
  <c r="N49" i="19"/>
  <c r="L49" i="19"/>
  <c r="F49" i="19"/>
  <c r="D49" i="19"/>
  <c r="G49" i="19"/>
  <c r="O49" i="19" l="1"/>
  <c r="C154" i="19" l="1"/>
  <c r="C158" i="19"/>
  <c r="N170" i="19"/>
  <c r="M170" i="19"/>
  <c r="L170" i="19"/>
  <c r="K170" i="19"/>
  <c r="J170" i="19"/>
  <c r="I170" i="19"/>
  <c r="H170" i="19"/>
  <c r="G170" i="19"/>
  <c r="F170" i="19"/>
  <c r="E170" i="19"/>
  <c r="D170" i="19"/>
  <c r="C170" i="19"/>
  <c r="N176" i="19"/>
  <c r="M176" i="19"/>
  <c r="L176" i="19"/>
  <c r="K176" i="19"/>
  <c r="J176" i="19"/>
  <c r="I176" i="19"/>
  <c r="H176" i="19"/>
  <c r="G176" i="19"/>
  <c r="F176" i="19"/>
  <c r="E176" i="19"/>
  <c r="D176" i="19"/>
  <c r="C176" i="19"/>
  <c r="N180" i="19"/>
  <c r="M180" i="19"/>
  <c r="L180" i="19"/>
  <c r="K180" i="19"/>
  <c r="J180" i="19"/>
  <c r="I180" i="19"/>
  <c r="H180" i="19"/>
  <c r="G180" i="19"/>
  <c r="F180" i="19"/>
  <c r="E180" i="19"/>
  <c r="D180" i="19"/>
  <c r="C180" i="19"/>
  <c r="N186" i="19"/>
  <c r="M186" i="19"/>
  <c r="L186" i="19"/>
  <c r="K186" i="19"/>
  <c r="J186" i="19"/>
  <c r="I186" i="19"/>
  <c r="H186" i="19"/>
  <c r="G186" i="19"/>
  <c r="F186" i="19"/>
  <c r="E186" i="19"/>
  <c r="D186" i="19"/>
  <c r="C186" i="19"/>
  <c r="N190" i="19"/>
  <c r="M190" i="19"/>
  <c r="L190" i="19"/>
  <c r="K190" i="19"/>
  <c r="J190" i="19"/>
  <c r="I190" i="19"/>
  <c r="H190" i="19"/>
  <c r="G190" i="19"/>
  <c r="F190" i="19"/>
  <c r="E190" i="19"/>
  <c r="D190" i="19"/>
  <c r="C190" i="19"/>
  <c r="D175" i="19" l="1"/>
  <c r="O150" i="19"/>
  <c r="O151" i="19"/>
  <c r="O149" i="19"/>
  <c r="D148" i="19"/>
  <c r="E148" i="19"/>
  <c r="F148" i="19"/>
  <c r="G148" i="19"/>
  <c r="H148" i="19"/>
  <c r="I148" i="19"/>
  <c r="J148" i="19"/>
  <c r="K148" i="19"/>
  <c r="L148" i="19"/>
  <c r="M148" i="19"/>
  <c r="N148" i="19"/>
  <c r="O138" i="19"/>
  <c r="O137" i="19"/>
  <c r="D136" i="19"/>
  <c r="E136" i="19"/>
  <c r="F136" i="19"/>
  <c r="H136" i="19"/>
  <c r="I136" i="19"/>
  <c r="J136" i="19"/>
  <c r="K136" i="19"/>
  <c r="L136" i="19"/>
  <c r="M136" i="19"/>
  <c r="N136" i="19"/>
  <c r="C136" i="19"/>
  <c r="O135" i="19"/>
  <c r="O133" i="19"/>
  <c r="O134" i="19"/>
  <c r="O132" i="19"/>
  <c r="D131" i="19"/>
  <c r="E131" i="19"/>
  <c r="F131" i="19"/>
  <c r="G131" i="19"/>
  <c r="H131" i="19"/>
  <c r="I131" i="19"/>
  <c r="J131" i="19"/>
  <c r="K131" i="19"/>
  <c r="L131" i="19"/>
  <c r="M131" i="19"/>
  <c r="N131" i="19"/>
  <c r="C131" i="19"/>
  <c r="O127" i="19"/>
  <c r="O126" i="19"/>
  <c r="O124" i="19"/>
  <c r="O123" i="19"/>
  <c r="D115" i="19"/>
  <c r="E115" i="19"/>
  <c r="F115" i="19"/>
  <c r="G115" i="19"/>
  <c r="H115" i="19"/>
  <c r="I115" i="19"/>
  <c r="J115" i="19"/>
  <c r="K115" i="19"/>
  <c r="L115" i="19"/>
  <c r="M115" i="19"/>
  <c r="N115" i="19"/>
  <c r="O78" i="19"/>
  <c r="D77" i="19"/>
  <c r="E77" i="19"/>
  <c r="F77" i="19"/>
  <c r="G77" i="19"/>
  <c r="H77" i="19"/>
  <c r="I77" i="19"/>
  <c r="J77" i="19"/>
  <c r="L77" i="19"/>
  <c r="M77" i="19"/>
  <c r="N77" i="19"/>
  <c r="C77" i="19"/>
  <c r="O75" i="19"/>
  <c r="O74" i="19"/>
  <c r="D73" i="19"/>
  <c r="E73" i="19"/>
  <c r="F73" i="19"/>
  <c r="G73" i="19"/>
  <c r="H73" i="19"/>
  <c r="I73" i="19"/>
  <c r="J73" i="19"/>
  <c r="K73" i="19"/>
  <c r="L73" i="19"/>
  <c r="M73" i="19"/>
  <c r="N73" i="19"/>
  <c r="O63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O55" i="19"/>
  <c r="D26" i="19"/>
  <c r="E26" i="19"/>
  <c r="F26" i="19"/>
  <c r="G26" i="19"/>
  <c r="H26" i="19"/>
  <c r="I26" i="19"/>
  <c r="J26" i="19"/>
  <c r="K26" i="19"/>
  <c r="L26" i="19"/>
  <c r="M26" i="19"/>
  <c r="N26" i="19"/>
  <c r="J130" i="19" l="1"/>
  <c r="N130" i="19"/>
  <c r="L130" i="19"/>
  <c r="H130" i="19"/>
  <c r="L175" i="19"/>
  <c r="H175" i="19"/>
  <c r="N175" i="19"/>
  <c r="F175" i="19"/>
  <c r="K175" i="19"/>
  <c r="G175" i="19"/>
  <c r="F130" i="19"/>
  <c r="D130" i="19"/>
  <c r="M175" i="19"/>
  <c r="I175" i="19"/>
  <c r="E175" i="19"/>
  <c r="J175" i="19"/>
  <c r="O73" i="19"/>
  <c r="K130" i="19"/>
  <c r="M130" i="19"/>
  <c r="I130" i="19"/>
  <c r="E130" i="19"/>
  <c r="O148" i="19"/>
  <c r="O131" i="19"/>
  <c r="O118" i="19" l="1"/>
  <c r="O117" i="19"/>
  <c r="O116" i="19"/>
  <c r="C115" i="19"/>
  <c r="O105" i="19"/>
  <c r="O104" i="19"/>
  <c r="O103" i="19"/>
  <c r="N102" i="19"/>
  <c r="M102" i="19"/>
  <c r="L102" i="19"/>
  <c r="K102" i="19"/>
  <c r="J102" i="19"/>
  <c r="I102" i="19"/>
  <c r="H102" i="19"/>
  <c r="G102" i="19"/>
  <c r="F102" i="19"/>
  <c r="E102" i="19"/>
  <c r="D102" i="19"/>
  <c r="C102" i="19"/>
  <c r="O99" i="19"/>
  <c r="C73" i="19"/>
  <c r="O71" i="19"/>
  <c r="O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C65" i="19"/>
  <c r="O59" i="19"/>
  <c r="O58" i="19"/>
  <c r="O43" i="19"/>
  <c r="O39" i="19"/>
  <c r="O34" i="19"/>
  <c r="O27" i="19"/>
  <c r="C26" i="19"/>
  <c r="O26" i="19" l="1"/>
  <c r="O57" i="19"/>
  <c r="O69" i="19"/>
  <c r="O115" i="19"/>
  <c r="O79" i="19"/>
  <c r="K77" i="19"/>
  <c r="O102" i="19"/>
  <c r="O62" i="19"/>
  <c r="O77" i="19" l="1"/>
  <c r="O61" i="19"/>
  <c r="C175" i="19"/>
  <c r="O179" i="19"/>
  <c r="O178" i="19"/>
  <c r="O177" i="19"/>
  <c r="O173" i="19"/>
  <c r="O172" i="19"/>
  <c r="O171" i="19"/>
  <c r="O167" i="19"/>
  <c r="C148" i="19"/>
  <c r="O170" i="19" l="1"/>
  <c r="O176" i="19"/>
  <c r="O193" i="19" l="1"/>
  <c r="O192" i="19"/>
  <c r="O191" i="19"/>
  <c r="O189" i="19"/>
  <c r="O188" i="19"/>
  <c r="O187" i="19"/>
  <c r="N185" i="19"/>
  <c r="M185" i="19"/>
  <c r="L185" i="19"/>
  <c r="K185" i="19"/>
  <c r="J185" i="19"/>
  <c r="I185" i="19"/>
  <c r="H185" i="19"/>
  <c r="G185" i="19"/>
  <c r="F185" i="19"/>
  <c r="E185" i="19"/>
  <c r="D185" i="19"/>
  <c r="O183" i="19"/>
  <c r="O182" i="19"/>
  <c r="O181" i="19"/>
  <c r="O128" i="19"/>
  <c r="N125" i="19"/>
  <c r="M125" i="19"/>
  <c r="L125" i="19"/>
  <c r="K125" i="19"/>
  <c r="J125" i="19"/>
  <c r="I125" i="19"/>
  <c r="H125" i="19"/>
  <c r="G125" i="19"/>
  <c r="F125" i="19"/>
  <c r="E125" i="19"/>
  <c r="D125" i="19"/>
  <c r="C125" i="19"/>
  <c r="O125" i="19" l="1"/>
  <c r="O186" i="19"/>
  <c r="O180" i="19"/>
  <c r="O190" i="19"/>
  <c r="C185" i="19"/>
  <c r="O139" i="19"/>
  <c r="G136" i="19"/>
  <c r="C130" i="19"/>
  <c r="O175" i="19" l="1"/>
  <c r="O136" i="19"/>
  <c r="G130" i="19"/>
  <c r="O185" i="19"/>
  <c r="C153" i="19"/>
  <c r="O130" i="19" l="1"/>
  <c r="N210" i="19"/>
  <c r="F210" i="19"/>
  <c r="I210" i="19" l="1"/>
  <c r="C81" i="19"/>
  <c r="L210" i="19"/>
  <c r="H210" i="19"/>
  <c r="D210" i="19"/>
  <c r="M210" i="19"/>
  <c r="E210" i="19"/>
  <c r="O212" i="19"/>
  <c r="K210" i="19"/>
  <c r="C210" i="19"/>
  <c r="C200" i="19" l="1"/>
  <c r="C220" i="19"/>
  <c r="C89" i="19"/>
  <c r="G210" i="19"/>
  <c r="D65" i="19" l="1"/>
  <c r="D158" i="19"/>
  <c r="D81" i="19" l="1"/>
  <c r="D200" i="19"/>
  <c r="D89" i="19" l="1"/>
  <c r="D220" i="19"/>
  <c r="E65" i="19" l="1"/>
  <c r="E158" i="19"/>
  <c r="E200" i="19" l="1"/>
  <c r="E81" i="19"/>
  <c r="E220" i="19" l="1"/>
  <c r="E89" i="19"/>
  <c r="F158" i="19" l="1"/>
  <c r="F65" i="19"/>
  <c r="F81" i="19" l="1"/>
  <c r="F200" i="19"/>
  <c r="F89" i="19" l="1"/>
  <c r="F220" i="19"/>
  <c r="G65" i="19" l="1"/>
  <c r="G81" i="19" l="1"/>
  <c r="G200" i="19"/>
  <c r="G158" i="19"/>
  <c r="G89" i="19" l="1"/>
  <c r="G220" i="19"/>
  <c r="H65" i="19" l="1"/>
  <c r="H200" i="19" l="1"/>
  <c r="H81" i="19"/>
  <c r="H158" i="19"/>
  <c r="H220" i="19" l="1"/>
  <c r="H89" i="19"/>
  <c r="I158" i="19" l="1"/>
  <c r="I65" i="19"/>
  <c r="I81" i="19" l="1"/>
  <c r="I89" i="19" l="1"/>
  <c r="I200" i="19"/>
  <c r="I220" i="19"/>
  <c r="J65" i="19" l="1"/>
  <c r="J158" i="19"/>
  <c r="J200" i="19" l="1"/>
  <c r="J81" i="19"/>
  <c r="J220" i="19" l="1"/>
  <c r="J89" i="19"/>
  <c r="K65" i="19" l="1"/>
  <c r="K158" i="19"/>
  <c r="K200" i="19" l="1"/>
  <c r="K81" i="19"/>
  <c r="K89" i="19" l="1"/>
  <c r="K220" i="19"/>
  <c r="L65" i="19" l="1"/>
  <c r="L158" i="19"/>
  <c r="L81" i="19" l="1"/>
  <c r="L200" i="19" l="1"/>
  <c r="L89" i="19"/>
  <c r="L220" i="19"/>
  <c r="M65" i="19" l="1"/>
  <c r="M158" i="19"/>
  <c r="M200" i="19" l="1"/>
  <c r="M81" i="19"/>
  <c r="M220" i="19" l="1"/>
  <c r="M89" i="19"/>
  <c r="N65" i="19" l="1"/>
  <c r="N158" i="19"/>
  <c r="N220" i="19" l="1"/>
  <c r="N89" i="19"/>
  <c r="N81" i="19"/>
  <c r="N200" i="19" l="1"/>
  <c r="J210" i="19" l="1"/>
  <c r="O211" i="19"/>
  <c r="O87" i="19"/>
  <c r="O210" i="19" l="1"/>
  <c r="O145" i="19" l="1"/>
  <c r="O208" i="19"/>
  <c r="F53" i="19" l="1"/>
  <c r="L45" i="19"/>
  <c r="J45" i="19"/>
  <c r="G45" i="19"/>
  <c r="D53" i="19"/>
  <c r="K41" i="19"/>
  <c r="K121" i="19"/>
  <c r="L41" i="19"/>
  <c r="H53" i="19"/>
  <c r="J121" i="19"/>
  <c r="G53" i="19"/>
  <c r="E121" i="19"/>
  <c r="F121" i="19"/>
  <c r="I121" i="19"/>
  <c r="M45" i="19"/>
  <c r="N41" i="19"/>
  <c r="L121" i="19"/>
  <c r="L120" i="19" s="1"/>
  <c r="G121" i="19"/>
  <c r="I45" i="19"/>
  <c r="M53" i="19"/>
  <c r="M121" i="19"/>
  <c r="M120" i="19" s="1"/>
  <c r="D45" i="19"/>
  <c r="F41" i="19"/>
  <c r="N121" i="19"/>
  <c r="N120" i="19" s="1"/>
  <c r="K53" i="19"/>
  <c r="N53" i="19"/>
  <c r="J53" i="19"/>
  <c r="K45" i="19"/>
  <c r="H121" i="19"/>
  <c r="L53" i="19"/>
  <c r="H41" i="19"/>
  <c r="F45" i="19"/>
  <c r="I41" i="19"/>
  <c r="J41" i="19"/>
  <c r="E41" i="19"/>
  <c r="D121" i="19"/>
  <c r="H45" i="19"/>
  <c r="N45" i="19"/>
  <c r="E53" i="19"/>
  <c r="E45" i="19"/>
  <c r="G41" i="19"/>
  <c r="D41" i="19"/>
  <c r="M41" i="19"/>
  <c r="I53" i="19"/>
  <c r="H120" i="19" l="1"/>
  <c r="J120" i="19"/>
  <c r="D120" i="19"/>
  <c r="G120" i="19"/>
  <c r="I120" i="19"/>
  <c r="E120" i="19"/>
  <c r="F120" i="19"/>
  <c r="K120" i="19"/>
  <c r="C41" i="19"/>
  <c r="O42" i="19"/>
  <c r="O41" i="19" s="1"/>
  <c r="J36" i="19"/>
  <c r="M164" i="19"/>
  <c r="M163" i="19" s="1"/>
  <c r="F36" i="19"/>
  <c r="O38" i="19"/>
  <c r="I36" i="19"/>
  <c r="O110" i="19"/>
  <c r="L36" i="19"/>
  <c r="L164" i="19"/>
  <c r="L163" i="19" s="1"/>
  <c r="D36" i="19"/>
  <c r="N36" i="19"/>
  <c r="H164" i="19"/>
  <c r="M36" i="19"/>
  <c r="O166" i="19"/>
  <c r="O112" i="19"/>
  <c r="C45" i="19"/>
  <c r="O46" i="19"/>
  <c r="O45" i="19" s="1"/>
  <c r="C53" i="19"/>
  <c r="O54" i="19"/>
  <c r="O53" i="19" s="1"/>
  <c r="E36" i="19"/>
  <c r="G36" i="19"/>
  <c r="J164" i="19"/>
  <c r="K36" i="19"/>
  <c r="I164" i="19"/>
  <c r="N164" i="19"/>
  <c r="N163" i="19" s="1"/>
  <c r="M108" i="19"/>
  <c r="M107" i="19" s="1"/>
  <c r="O169" i="19"/>
  <c r="O114" i="19"/>
  <c r="C121" i="19"/>
  <c r="O122" i="19"/>
  <c r="O121" i="19" s="1"/>
  <c r="O120" i="19" s="1"/>
  <c r="H36" i="19"/>
  <c r="J163" i="19" l="1"/>
  <c r="I163" i="19"/>
  <c r="H163" i="19"/>
  <c r="C120" i="19"/>
  <c r="D108" i="19"/>
  <c r="D164" i="19"/>
  <c r="G108" i="19"/>
  <c r="F164" i="19"/>
  <c r="H108" i="19"/>
  <c r="K108" i="19"/>
  <c r="G164" i="19"/>
  <c r="E164" i="19"/>
  <c r="F108" i="19"/>
  <c r="C164" i="19"/>
  <c r="O165" i="19"/>
  <c r="L108" i="19"/>
  <c r="L107" i="19" s="1"/>
  <c r="N108" i="19"/>
  <c r="N107" i="19" s="1"/>
  <c r="O113" i="19"/>
  <c r="J108" i="19"/>
  <c r="E108" i="19"/>
  <c r="O109" i="19"/>
  <c r="C108" i="19"/>
  <c r="O37" i="19"/>
  <c r="O36" i="19" s="1"/>
  <c r="C36" i="19"/>
  <c r="K164" i="19"/>
  <c r="O168" i="19"/>
  <c r="I108" i="19"/>
  <c r="D163" i="19" l="1"/>
  <c r="K163" i="19"/>
  <c r="F163" i="19"/>
  <c r="E163" i="19"/>
  <c r="G163" i="19"/>
  <c r="C163" i="19"/>
  <c r="H107" i="19"/>
  <c r="K107" i="19"/>
  <c r="G107" i="19"/>
  <c r="I107" i="19"/>
  <c r="C107" i="19"/>
  <c r="J107" i="19"/>
  <c r="F107" i="19"/>
  <c r="E107" i="19"/>
  <c r="D107" i="19"/>
  <c r="C196" i="19"/>
  <c r="O108" i="19"/>
  <c r="O107" i="19" s="1"/>
  <c r="O164" i="19"/>
  <c r="O163" i="19" s="1"/>
  <c r="C195" i="19" l="1"/>
  <c r="F16" i="19" l="1"/>
  <c r="O18" i="19" l="1"/>
  <c r="C16" i="19" l="1"/>
  <c r="N16" i="19"/>
  <c r="M16" i="19"/>
  <c r="L16" i="19"/>
  <c r="K16" i="19"/>
  <c r="J16" i="19"/>
  <c r="I16" i="19"/>
  <c r="H16" i="19"/>
  <c r="G16" i="19"/>
  <c r="E16" i="19"/>
  <c r="D16" i="19"/>
  <c r="M21" i="19"/>
  <c r="L21" i="19"/>
  <c r="K21" i="19"/>
  <c r="J21" i="19"/>
  <c r="I21" i="19"/>
  <c r="H21" i="19"/>
  <c r="D21" i="19"/>
  <c r="O23" i="19" l="1"/>
  <c r="G21" i="19"/>
  <c r="N21" i="19"/>
  <c r="E21" i="19"/>
  <c r="O24" i="19"/>
  <c r="F21" i="19"/>
  <c r="O22" i="19"/>
  <c r="C21" i="19"/>
  <c r="O17" i="19"/>
  <c r="O16" i="19" s="1"/>
  <c r="O21" i="19" l="1"/>
  <c r="O20" i="19" s="1"/>
  <c r="O15" i="19" s="1"/>
  <c r="O14" i="19" s="1"/>
  <c r="K15" i="19" l="1"/>
  <c r="K14" i="19" s="1"/>
  <c r="I15" i="19" l="1"/>
  <c r="I14" i="19" s="1"/>
  <c r="D15" i="19" l="1"/>
  <c r="D14" i="19" s="1"/>
  <c r="E15" i="19"/>
  <c r="E14" i="19" s="1"/>
  <c r="L15" i="19"/>
  <c r="L14" i="19" s="1"/>
  <c r="M15" i="19"/>
  <c r="M14" i="19" s="1"/>
  <c r="H15" i="19"/>
  <c r="H14" i="19" s="1"/>
  <c r="N15" i="19" l="1"/>
  <c r="N14" i="19" s="1"/>
  <c r="G15" i="19"/>
  <c r="G14" i="19" s="1"/>
  <c r="J15" i="19"/>
  <c r="J14" i="19" s="1"/>
  <c r="F15" i="19"/>
  <c r="F14" i="19" s="1"/>
  <c r="C15" i="19" l="1"/>
  <c r="C14" i="19" s="1"/>
  <c r="F142" i="19" l="1"/>
  <c r="F141" i="19" s="1"/>
  <c r="K31" i="19" l="1"/>
  <c r="H31" i="19"/>
  <c r="M31" i="19"/>
  <c r="G142" i="19"/>
  <c r="G141" i="19" s="1"/>
  <c r="O101" i="19"/>
  <c r="D142" i="19"/>
  <c r="D141" i="19" s="1"/>
  <c r="J142" i="19"/>
  <c r="J141" i="19" s="1"/>
  <c r="O33" i="19"/>
  <c r="N31" i="19"/>
  <c r="L142" i="19"/>
  <c r="L141" i="19" s="1"/>
  <c r="E31" i="19"/>
  <c r="M142" i="19"/>
  <c r="M141" i="19" s="1"/>
  <c r="E142" i="19"/>
  <c r="E141" i="19" s="1"/>
  <c r="O98" i="19"/>
  <c r="L31" i="19"/>
  <c r="D31" i="19"/>
  <c r="O144" i="19"/>
  <c r="O146" i="19"/>
  <c r="G31" i="19"/>
  <c r="H142" i="19"/>
  <c r="H141" i="19" s="1"/>
  <c r="I142" i="19"/>
  <c r="I141" i="19" s="1"/>
  <c r="K142" i="19"/>
  <c r="K141" i="19" s="1"/>
  <c r="O147" i="19"/>
  <c r="I31" i="19"/>
  <c r="F31" i="19"/>
  <c r="N142" i="19"/>
  <c r="N141" i="19" s="1"/>
  <c r="J31" i="19"/>
  <c r="J96" i="19" l="1"/>
  <c r="J95" i="19" s="1"/>
  <c r="G96" i="19"/>
  <c r="G95" i="19" s="1"/>
  <c r="N96" i="19"/>
  <c r="N95" i="19" s="1"/>
  <c r="H96" i="19"/>
  <c r="H95" i="19" s="1"/>
  <c r="E96" i="19"/>
  <c r="E95" i="19" s="1"/>
  <c r="L96" i="19"/>
  <c r="L95" i="19" s="1"/>
  <c r="D96" i="19"/>
  <c r="D95" i="19" s="1"/>
  <c r="G206" i="19"/>
  <c r="G205" i="19" s="1"/>
  <c r="H206" i="19"/>
  <c r="H205" i="19" s="1"/>
  <c r="G85" i="19"/>
  <c r="C142" i="19"/>
  <c r="C141" i="19" s="1"/>
  <c r="O143" i="19"/>
  <c r="O142" i="19" s="1"/>
  <c r="O141" i="19" s="1"/>
  <c r="I206" i="19"/>
  <c r="I205" i="19" s="1"/>
  <c r="L85" i="19"/>
  <c r="N206" i="19"/>
  <c r="N205" i="19" s="1"/>
  <c r="F206" i="19"/>
  <c r="F205" i="19" s="1"/>
  <c r="M96" i="19"/>
  <c r="M95" i="19" s="1"/>
  <c r="K85" i="19"/>
  <c r="N85" i="19"/>
  <c r="E206" i="19"/>
  <c r="E205" i="19" s="1"/>
  <c r="I96" i="19"/>
  <c r="I95" i="19" s="1"/>
  <c r="E85" i="19"/>
  <c r="F96" i="19"/>
  <c r="F95" i="19" s="1"/>
  <c r="J85" i="19"/>
  <c r="D85" i="19"/>
  <c r="O209" i="19"/>
  <c r="L206" i="19"/>
  <c r="L205" i="19" s="1"/>
  <c r="O100" i="19"/>
  <c r="K206" i="19"/>
  <c r="K205" i="19" s="1"/>
  <c r="M85" i="19"/>
  <c r="F85" i="19"/>
  <c r="D206" i="19"/>
  <c r="D205" i="19" s="1"/>
  <c r="C96" i="19"/>
  <c r="O97" i="19"/>
  <c r="K96" i="19"/>
  <c r="K95" i="19" s="1"/>
  <c r="H85" i="19"/>
  <c r="J206" i="19"/>
  <c r="J205" i="19" s="1"/>
  <c r="O32" i="19"/>
  <c r="O31" i="19" s="1"/>
  <c r="I85" i="19"/>
  <c r="M206" i="19"/>
  <c r="M205" i="19" s="1"/>
  <c r="C95" i="19" l="1"/>
  <c r="C216" i="19"/>
  <c r="C85" i="19"/>
  <c r="O86" i="19"/>
  <c r="O85" i="19" s="1"/>
  <c r="O96" i="19"/>
  <c r="O95" i="19" s="1"/>
  <c r="C206" i="19"/>
  <c r="O207" i="19"/>
  <c r="O206" i="19" s="1"/>
  <c r="O205" i="19" s="1"/>
  <c r="C215" i="19" l="1"/>
  <c r="C205" i="19"/>
  <c r="D154" i="19"/>
  <c r="D153" i="19" s="1"/>
  <c r="D196" i="19" l="1"/>
  <c r="D195" i="19" s="1"/>
  <c r="D216" i="19" l="1"/>
  <c r="D215" i="19" s="1"/>
  <c r="E154" i="19" l="1"/>
  <c r="E153" i="19" s="1"/>
  <c r="E196" i="19" l="1"/>
  <c r="E195" i="19" s="1"/>
  <c r="F154" i="19" l="1"/>
  <c r="F153" i="19" s="1"/>
  <c r="E216" i="19"/>
  <c r="E215" i="19" s="1"/>
  <c r="F196" i="19" l="1"/>
  <c r="F195" i="19" s="1"/>
  <c r="F216" i="19" l="1"/>
  <c r="F215" i="19" s="1"/>
  <c r="G154" i="19" l="1"/>
  <c r="G153" i="19" s="1"/>
  <c r="G196" i="19" l="1"/>
  <c r="G195" i="19" s="1"/>
  <c r="G216" i="19" l="1"/>
  <c r="G215" i="19" s="1"/>
  <c r="H196" i="19" l="1"/>
  <c r="H195" i="19" s="1"/>
  <c r="H154" i="19"/>
  <c r="H153" i="19" s="1"/>
  <c r="H216" i="19" l="1"/>
  <c r="H215" i="19" s="1"/>
  <c r="I154" i="19" l="1"/>
  <c r="I153" i="19" s="1"/>
  <c r="I216" i="19" l="1"/>
  <c r="I215" i="19" s="1"/>
  <c r="I196" i="19"/>
  <c r="I195" i="19" s="1"/>
  <c r="J154" i="19" l="1"/>
  <c r="J153" i="19" s="1"/>
  <c r="J196" i="19" l="1"/>
  <c r="J195" i="19" s="1"/>
  <c r="J216" i="19" l="1"/>
  <c r="J215" i="19" s="1"/>
  <c r="K154" i="19"/>
  <c r="K153" i="19" s="1"/>
  <c r="K196" i="19" l="1"/>
  <c r="K195" i="19" s="1"/>
  <c r="K216" i="19" l="1"/>
  <c r="K215" i="19" s="1"/>
  <c r="L196" i="19" l="1"/>
  <c r="L195" i="19" s="1"/>
  <c r="L154" i="19"/>
  <c r="L153" i="19" s="1"/>
  <c r="L216" i="19" l="1"/>
  <c r="L215" i="19" s="1"/>
  <c r="M154" i="19" l="1"/>
  <c r="M153" i="19" s="1"/>
  <c r="M196" i="19" l="1"/>
  <c r="M195" i="19" s="1"/>
  <c r="M216" i="19" l="1"/>
  <c r="M215" i="19" s="1"/>
  <c r="N154" i="19" l="1"/>
  <c r="N153" i="19" s="1"/>
  <c r="N216" i="19" l="1"/>
  <c r="N215" i="19" s="1"/>
  <c r="N196" i="19"/>
  <c r="N195" i="19" s="1"/>
</calcChain>
</file>

<file path=xl/sharedStrings.xml><?xml version="1.0" encoding="utf-8"?>
<sst xmlns="http://schemas.openxmlformats.org/spreadsheetml/2006/main" count="198" uniqueCount="70">
  <si>
    <t>PRINCIPAL</t>
  </si>
  <si>
    <t>FEB</t>
  </si>
  <si>
    <t>MAR</t>
  </si>
  <si>
    <t>MAY</t>
  </si>
  <si>
    <t>JUN</t>
  </si>
  <si>
    <t>JUL</t>
  </si>
  <si>
    <t>Total</t>
  </si>
  <si>
    <t xml:space="preserve">Preliminary Figures in Million of Dominican Pesos (DOP) </t>
  </si>
  <si>
    <t>CONCEPTS</t>
  </si>
  <si>
    <t>JAN</t>
  </si>
  <si>
    <t>APR</t>
  </si>
  <si>
    <t>DISBURSEMENTS</t>
  </si>
  <si>
    <t>I.- Disbursements/Allocations</t>
  </si>
  <si>
    <t>Budget Support</t>
  </si>
  <si>
    <t>Ministry of Finance (Medium/Long Term)</t>
  </si>
  <si>
    <t>Bonds</t>
  </si>
  <si>
    <t>Credit Lines Flows (See Details)</t>
  </si>
  <si>
    <t>Credits (Disbursements)</t>
  </si>
  <si>
    <t>Debits (Repayments)</t>
  </si>
  <si>
    <t>Adjustment for Change in Exchange Rate</t>
  </si>
  <si>
    <t>Disbursements to Decentralized Institutions</t>
  </si>
  <si>
    <t>BanReservas Lending to Rest of NFPS</t>
  </si>
  <si>
    <t>II.- Regular principal maturities</t>
  </si>
  <si>
    <t>Central Government</t>
  </si>
  <si>
    <t>Of which: Bonds</t>
  </si>
  <si>
    <t>Rest of the Non Financial Public Sector</t>
  </si>
  <si>
    <t>III.- Principal payments of the period</t>
  </si>
  <si>
    <t>IV.- Renegotiations of Principal of the period</t>
  </si>
  <si>
    <t>INTERESTS</t>
  </si>
  <si>
    <t xml:space="preserve">    Central Government</t>
  </si>
  <si>
    <t xml:space="preserve">    Interests</t>
  </si>
  <si>
    <t xml:space="preserve">    Moratory Interests</t>
  </si>
  <si>
    <t xml:space="preserve">    Comissions</t>
  </si>
  <si>
    <t xml:space="preserve">    Rest of the Non Financial Public Sector</t>
  </si>
  <si>
    <t xml:space="preserve">    Interest</t>
  </si>
  <si>
    <t>SEPT</t>
  </si>
  <si>
    <t>OCT</t>
  </si>
  <si>
    <t>NOV</t>
  </si>
  <si>
    <t>National Treasury (Short Term)</t>
  </si>
  <si>
    <t>DEC</t>
  </si>
  <si>
    <t>AGO</t>
  </si>
  <si>
    <t>Notes</t>
  </si>
  <si>
    <t xml:space="preserve">1/ Some lines do not present the total amount, because it shows a stock in a specific time.  </t>
  </si>
  <si>
    <t>Local Commercial Banking</t>
  </si>
  <si>
    <t>VIII.- Principal Waivers of the period</t>
  </si>
  <si>
    <t>XII.- Renegotiations of Principal of previous periods</t>
  </si>
  <si>
    <t>IX.- New principal of the period arrears (Unpaid maturities)</t>
  </si>
  <si>
    <t>X.-Principal arrears at the begining of the period</t>
  </si>
  <si>
    <t>XI.-  Payments of the Principal delays at the begining of the period</t>
  </si>
  <si>
    <t>XIII.-  Principal Waivers of previous periods</t>
  </si>
  <si>
    <t>XIV.-   Pending arrears of Principal of previous periods</t>
  </si>
  <si>
    <t xml:space="preserve">XV.- Principal exchange rate adjustments </t>
  </si>
  <si>
    <t>XVI.- Principal arrears at the end of the period</t>
  </si>
  <si>
    <t>XVII.- Regular Interest maturities</t>
  </si>
  <si>
    <t>XVIII.- Interest payments of the period</t>
  </si>
  <si>
    <t>XIX.- Renegotiations of Interest of the period</t>
  </si>
  <si>
    <t>XX.- Interest Waivers of the period</t>
  </si>
  <si>
    <t>XXI.- New Interest of the period arrears (Unpaid maturities)</t>
  </si>
  <si>
    <t>XXII.- Interest arrears at the begining of the period</t>
  </si>
  <si>
    <t>XXIII.- Payments of the Interest dalays at the begining of the period</t>
  </si>
  <si>
    <t>XXIV.- Renegotiations of Interest of previous periods</t>
  </si>
  <si>
    <t>XXV.- Interest Waivers of previous periods</t>
  </si>
  <si>
    <t>XXVI.- Pending arrears of Interest of previous periods</t>
  </si>
  <si>
    <t xml:space="preserve">XXVII.- Interest exchange rate adjustments </t>
  </si>
  <si>
    <t>XXVIII.- Interest arrears at the end of the period</t>
  </si>
  <si>
    <t>VI.- Credit Assignment Agreement</t>
  </si>
  <si>
    <t xml:space="preserve">V.- Principal Prepaid </t>
  </si>
  <si>
    <t>VII.- Principal Discount</t>
  </si>
  <si>
    <t xml:space="preserve">Accrued of interest for prepayment of principal </t>
  </si>
  <si>
    <t>2/ The payments in arreas at the beginning of the period correspond to technical arrears per non-working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</si>
</sst>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  <numFmt numFmtId="175" formatCode="&quot;Evolution of the Domestic Public Debt of the Non-Financial Public Sector for Janury - &quot;[$-10409]mmmm\ yyyy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color indexed="10"/>
      <name val="MS Sans Serif"/>
      <family val="2"/>
    </font>
    <font>
      <sz val="8"/>
      <name val="Helv"/>
    </font>
    <font>
      <sz val="10"/>
      <name val="Arial"/>
      <family val="2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i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b/>
      <u val="singleAccounting"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2"/>
      <color theme="1"/>
      <name val="Arial"/>
      <family val="2"/>
    </font>
    <font>
      <b/>
      <u val="singleAccounting"/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31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169" fontId="12" fillId="0" borderId="0" applyFont="0" applyFill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3" fillId="0" borderId="1">
      <protection hidden="1"/>
    </xf>
    <xf numFmtId="0" fontId="14" fillId="2" borderId="1" applyNumberFormat="0" applyFont="0" applyBorder="0" applyAlignment="0" applyProtection="0">
      <protection hidden="1"/>
    </xf>
    <xf numFmtId="0" fontId="30" fillId="27" borderId="0" applyNumberFormat="0" applyBorder="0" applyAlignment="0" applyProtection="0"/>
    <xf numFmtId="0" fontId="31" fillId="28" borderId="12" applyNumberFormat="0" applyAlignment="0" applyProtection="0"/>
    <xf numFmtId="0" fontId="32" fillId="29" borderId="13" applyNumberFormat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0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8" fillId="31" borderId="12" applyNumberFormat="0" applyAlignment="0" applyProtection="0"/>
    <xf numFmtId="0" fontId="39" fillId="0" borderId="17" applyNumberFormat="0" applyFill="0" applyAlignment="0" applyProtection="0"/>
    <xf numFmtId="0" fontId="15" fillId="0" borderId="1">
      <alignment horizontal="left"/>
      <protection locked="0"/>
    </xf>
    <xf numFmtId="43" fontId="10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0" fillId="32" borderId="0" applyNumberFormat="0" applyBorder="0" applyAlignment="0" applyProtection="0"/>
    <xf numFmtId="0" fontId="17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170" fontId="16" fillId="0" borderId="0" applyFill="0" applyBorder="0" applyAlignment="0" applyProtection="0">
      <alignment horizontal="right"/>
    </xf>
    <xf numFmtId="0" fontId="28" fillId="33" borderId="18" applyNumberFormat="0" applyFont="0" applyAlignment="0" applyProtection="0"/>
    <xf numFmtId="0" fontId="41" fillId="28" borderId="19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18" fillId="0" borderId="1" applyNumberFormat="0" applyFill="0" applyBorder="0" applyAlignment="0" applyProtection="0">
      <protection hidden="1"/>
    </xf>
    <xf numFmtId="0" fontId="19" fillId="2" borderId="1"/>
    <xf numFmtId="0" fontId="42" fillId="0" borderId="20" applyNumberFormat="0" applyFill="0" applyAlignment="0" applyProtection="0"/>
    <xf numFmtId="0" fontId="4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33" borderId="18" applyNumberFormat="0" applyFont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9" fillId="0" borderId="0" xfId="64" applyFont="1"/>
    <xf numFmtId="43" fontId="9" fillId="0" borderId="0" xfId="36" applyFont="1" applyFill="1" applyBorder="1" applyAlignment="1"/>
    <xf numFmtId="0" fontId="44" fillId="0" borderId="0" xfId="64" applyFont="1"/>
    <xf numFmtId="0" fontId="44" fillId="0" borderId="0" xfId="64" applyFont="1" applyAlignment="1">
      <alignment horizontal="center" vertical="center"/>
    </xf>
    <xf numFmtId="43" fontId="44" fillId="0" borderId="0" xfId="36" applyFont="1" applyFill="1" applyBorder="1" applyAlignment="1"/>
    <xf numFmtId="0" fontId="46" fillId="0" borderId="0" xfId="64" applyFont="1"/>
    <xf numFmtId="164" fontId="46" fillId="0" borderId="0" xfId="64" applyNumberFormat="1" applyFont="1" applyAlignment="1">
      <alignment horizontal="left"/>
    </xf>
    <xf numFmtId="0" fontId="47" fillId="0" borderId="0" xfId="64" applyFont="1"/>
    <xf numFmtId="0" fontId="48" fillId="0" borderId="0" xfId="64" applyFont="1"/>
    <xf numFmtId="0" fontId="45" fillId="0" borderId="0" xfId="64" applyFont="1"/>
    <xf numFmtId="164" fontId="44" fillId="0" borderId="0" xfId="64" applyNumberFormat="1" applyFont="1" applyAlignment="1">
      <alignment horizontal="left" indent="3"/>
    </xf>
    <xf numFmtId="164" fontId="45" fillId="0" borderId="0" xfId="64" applyNumberFormat="1" applyFont="1" applyAlignment="1">
      <alignment horizontal="left" indent="3"/>
    </xf>
    <xf numFmtId="164" fontId="44" fillId="0" borderId="0" xfId="64" applyNumberFormat="1" applyFont="1"/>
    <xf numFmtId="164" fontId="49" fillId="0" borderId="0" xfId="64" applyNumberFormat="1" applyFont="1"/>
    <xf numFmtId="164" fontId="44" fillId="0" borderId="7" xfId="64" applyNumberFormat="1" applyFont="1" applyBorder="1" applyAlignment="1">
      <alignment horizontal="left" indent="3"/>
    </xf>
    <xf numFmtId="43" fontId="44" fillId="0" borderId="0" xfId="36" applyFont="1" applyFill="1" applyBorder="1" applyAlignment="1" applyProtection="1"/>
    <xf numFmtId="0" fontId="50" fillId="0" borderId="0" xfId="64" applyFont="1"/>
    <xf numFmtId="43" fontId="45" fillId="0" borderId="0" xfId="35" applyFont="1" applyFill="1" applyBorder="1" applyAlignment="1"/>
    <xf numFmtId="43" fontId="45" fillId="0" borderId="0" xfId="35" applyFont="1" applyFill="1" applyBorder="1" applyAlignment="1" applyProtection="1"/>
    <xf numFmtId="43" fontId="45" fillId="0" borderId="0" xfId="35" applyFont="1" applyFill="1" applyBorder="1" applyAlignment="1" applyProtection="1">
      <alignment horizontal="center"/>
    </xf>
    <xf numFmtId="0" fontId="47" fillId="34" borderId="0" xfId="64" applyFont="1" applyFill="1" applyAlignment="1">
      <alignment horizontal="left" indent="1"/>
    </xf>
    <xf numFmtId="43" fontId="9" fillId="0" borderId="1" xfId="36" applyFont="1" applyFill="1" applyBorder="1" applyAlignment="1"/>
    <xf numFmtId="164" fontId="9" fillId="0" borderId="0" xfId="64" applyNumberFormat="1" applyFont="1" applyAlignment="1">
      <alignment horizontal="left" indent="3"/>
    </xf>
    <xf numFmtId="164" fontId="25" fillId="0" borderId="0" xfId="64" applyNumberFormat="1" applyFont="1" applyAlignment="1">
      <alignment horizontal="left" indent="3"/>
    </xf>
    <xf numFmtId="0" fontId="25" fillId="34" borderId="0" xfId="64" applyFont="1" applyFill="1" applyAlignment="1">
      <alignment horizontal="left" indent="1"/>
    </xf>
    <xf numFmtId="0" fontId="26" fillId="34" borderId="0" xfId="64" applyFont="1" applyFill="1"/>
    <xf numFmtId="0" fontId="27" fillId="34" borderId="0" xfId="64" applyFont="1" applyFill="1" applyAlignment="1">
      <alignment horizontal="left"/>
    </xf>
    <xf numFmtId="0" fontId="9" fillId="34" borderId="0" xfId="0" applyFont="1" applyFill="1" applyAlignment="1">
      <alignment horizontal="left" indent="4"/>
    </xf>
    <xf numFmtId="43" fontId="8" fillId="0" borderId="0" xfId="36" applyFont="1" applyFill="1" applyBorder="1" applyAlignment="1" applyProtection="1"/>
    <xf numFmtId="164" fontId="8" fillId="0" borderId="0" xfId="64" applyNumberFormat="1" applyFont="1" applyAlignment="1">
      <alignment horizontal="center"/>
    </xf>
    <xf numFmtId="43" fontId="8" fillId="0" borderId="0" xfId="36" applyFont="1" applyFill="1" applyBorder="1" applyAlignment="1" applyProtection="1">
      <alignment horizontal="center"/>
    </xf>
    <xf numFmtId="0" fontId="9" fillId="0" borderId="0" xfId="64" applyFont="1" applyAlignment="1">
      <alignment horizontal="left" indent="2"/>
    </xf>
    <xf numFmtId="0" fontId="9" fillId="0" borderId="0" xfId="64" applyFont="1" applyAlignment="1">
      <alignment horizontal="left" indent="3"/>
    </xf>
    <xf numFmtId="164" fontId="9" fillId="0" borderId="0" xfId="64" applyNumberFormat="1" applyFont="1"/>
    <xf numFmtId="43" fontId="8" fillId="0" borderId="0" xfId="36" applyFont="1" applyFill="1" applyBorder="1" applyProtection="1"/>
    <xf numFmtId="43" fontId="9" fillId="0" borderId="0" xfId="36" applyFont="1" applyFill="1"/>
    <xf numFmtId="43" fontId="27" fillId="0" borderId="0" xfId="36" applyFont="1" applyFill="1" applyBorder="1" applyAlignment="1" applyProtection="1">
      <alignment horizontal="center"/>
    </xf>
    <xf numFmtId="43" fontId="8" fillId="0" borderId="0" xfId="36" applyFont="1" applyFill="1" applyBorder="1" applyAlignment="1"/>
    <xf numFmtId="43" fontId="45" fillId="0" borderId="0" xfId="36" applyFont="1" applyFill="1" applyBorder="1" applyAlignment="1" applyProtection="1"/>
    <xf numFmtId="43" fontId="45" fillId="0" borderId="0" xfId="36" applyFont="1" applyFill="1" applyBorder="1" applyAlignment="1" applyProtection="1">
      <alignment horizontal="center"/>
    </xf>
    <xf numFmtId="43" fontId="45" fillId="0" borderId="5" xfId="35" applyFont="1" applyFill="1" applyBorder="1" applyAlignment="1"/>
    <xf numFmtId="43" fontId="45" fillId="0" borderId="5" xfId="35" applyFont="1" applyFill="1" applyBorder="1" applyAlignment="1" applyProtection="1"/>
    <xf numFmtId="43" fontId="45" fillId="0" borderId="2" xfId="35" applyFont="1" applyFill="1" applyBorder="1" applyAlignment="1" applyProtection="1"/>
    <xf numFmtId="164" fontId="50" fillId="0" borderId="0" xfId="64" applyNumberFormat="1" applyFont="1" applyAlignment="1">
      <alignment horizontal="left" indent="3"/>
    </xf>
    <xf numFmtId="43" fontId="6" fillId="0" borderId="1" xfId="36" applyFont="1" applyFill="1" applyBorder="1" applyAlignment="1"/>
    <xf numFmtId="43" fontId="5" fillId="0" borderId="1" xfId="97" applyFont="1" applyFill="1" applyBorder="1" applyAlignment="1"/>
    <xf numFmtId="43" fontId="51" fillId="0" borderId="1" xfId="97" applyFont="1" applyFill="1" applyBorder="1" applyAlignment="1"/>
    <xf numFmtId="43" fontId="9" fillId="0" borderId="1" xfId="97" applyFont="1" applyFill="1" applyBorder="1" applyAlignment="1"/>
    <xf numFmtId="43" fontId="9" fillId="0" borderId="5" xfId="97" applyFont="1" applyFill="1" applyBorder="1" applyAlignment="1"/>
    <xf numFmtId="43" fontId="45" fillId="0" borderId="1" xfId="97" applyFont="1" applyFill="1" applyBorder="1" applyAlignment="1" applyProtection="1"/>
    <xf numFmtId="43" fontId="51" fillId="0" borderId="5" xfId="97" applyFont="1" applyFill="1" applyBorder="1" applyAlignment="1"/>
    <xf numFmtId="43" fontId="45" fillId="0" borderId="1" xfId="97" applyFont="1" applyFill="1" applyBorder="1" applyAlignment="1"/>
    <xf numFmtId="43" fontId="4" fillId="0" borderId="1" xfId="97" applyFont="1" applyFill="1" applyBorder="1" applyAlignment="1"/>
    <xf numFmtId="43" fontId="52" fillId="0" borderId="1" xfId="97" applyFont="1" applyFill="1" applyBorder="1" applyAlignment="1"/>
    <xf numFmtId="43" fontId="9" fillId="0" borderId="0" xfId="97" applyFont="1" applyFill="1" applyBorder="1" applyAlignment="1"/>
    <xf numFmtId="43" fontId="3" fillId="0" borderId="0" xfId="97" applyFont="1" applyFill="1" applyBorder="1" applyAlignment="1"/>
    <xf numFmtId="43" fontId="3" fillId="0" borderId="1" xfId="97" applyFont="1" applyFill="1" applyBorder="1" applyAlignment="1"/>
    <xf numFmtId="43" fontId="3" fillId="0" borderId="5" xfId="97" applyFont="1" applyFill="1" applyBorder="1" applyAlignment="1"/>
    <xf numFmtId="43" fontId="46" fillId="0" borderId="1" xfId="97" applyFont="1" applyFill="1" applyBorder="1" applyAlignment="1"/>
    <xf numFmtId="43" fontId="45" fillId="0" borderId="0" xfId="97" applyFont="1" applyFill="1" applyBorder="1" applyAlignment="1" applyProtection="1"/>
    <xf numFmtId="43" fontId="45" fillId="0" borderId="0" xfId="97" applyFont="1" applyFill="1" applyBorder="1" applyAlignment="1" applyProtection="1">
      <alignment horizontal="center"/>
    </xf>
    <xf numFmtId="43" fontId="3" fillId="0" borderId="1" xfId="97" applyFont="1" applyFill="1" applyBorder="1" applyAlignment="1" applyProtection="1"/>
    <xf numFmtId="43" fontId="3" fillId="0" borderId="6" xfId="97" applyFont="1" applyFill="1" applyBorder="1" applyAlignment="1" applyProtection="1"/>
    <xf numFmtId="43" fontId="3" fillId="0" borderId="0" xfId="97" applyFont="1" applyFill="1" applyBorder="1" applyAlignment="1" applyProtection="1"/>
    <xf numFmtId="0" fontId="46" fillId="0" borderId="0" xfId="0" applyFont="1"/>
    <xf numFmtId="43" fontId="55" fillId="0" borderId="1" xfId="97" applyFont="1" applyFill="1" applyBorder="1" applyAlignment="1"/>
    <xf numFmtId="43" fontId="3" fillId="0" borderId="5" xfId="35" applyFont="1" applyFill="1" applyBorder="1" applyAlignment="1" applyProtection="1"/>
    <xf numFmtId="43" fontId="8" fillId="0" borderId="5" xfId="35" applyFont="1" applyFill="1" applyBorder="1" applyAlignment="1"/>
    <xf numFmtId="0" fontId="48" fillId="0" borderId="0" xfId="0" applyFont="1"/>
    <xf numFmtId="43" fontId="3" fillId="0" borderId="1" xfId="35" applyFont="1" applyFill="1" applyBorder="1" applyAlignment="1"/>
    <xf numFmtId="43" fontId="51" fillId="0" borderId="5" xfId="35" applyFont="1" applyFill="1" applyBorder="1" applyAlignment="1"/>
    <xf numFmtId="164" fontId="57" fillId="35" borderId="10" xfId="64" applyNumberFormat="1" applyFont="1" applyFill="1" applyBorder="1" applyAlignment="1">
      <alignment horizontal="center" vertical="center"/>
    </xf>
    <xf numFmtId="43" fontId="57" fillId="35" borderId="10" xfId="36" applyFont="1" applyFill="1" applyBorder="1" applyAlignment="1" applyProtection="1">
      <alignment horizontal="center" vertical="center"/>
    </xf>
    <xf numFmtId="43" fontId="57" fillId="35" borderId="10" xfId="97" applyFont="1" applyFill="1" applyBorder="1" applyAlignment="1" applyProtection="1">
      <alignment horizontal="center" vertical="center"/>
    </xf>
    <xf numFmtId="43" fontId="57" fillId="35" borderId="10" xfId="35" applyFont="1" applyFill="1" applyBorder="1" applyAlignment="1" applyProtection="1">
      <alignment horizontal="center" vertical="center"/>
    </xf>
    <xf numFmtId="39" fontId="45" fillId="37" borderId="3" xfId="64" applyNumberFormat="1" applyFont="1" applyFill="1" applyBorder="1"/>
    <xf numFmtId="43" fontId="45" fillId="37" borderId="4" xfId="97" applyFont="1" applyFill="1" applyBorder="1" applyAlignment="1" applyProtection="1"/>
    <xf numFmtId="39" fontId="45" fillId="37" borderId="0" xfId="64" applyNumberFormat="1" applyFont="1" applyFill="1"/>
    <xf numFmtId="43" fontId="45" fillId="37" borderId="1" xfId="97" applyFont="1" applyFill="1" applyBorder="1" applyAlignment="1" applyProtection="1"/>
    <xf numFmtId="43" fontId="45" fillId="37" borderId="5" xfId="35" applyFont="1" applyFill="1" applyBorder="1" applyAlignment="1"/>
    <xf numFmtId="0" fontId="8" fillId="37" borderId="7" xfId="64" applyFont="1" applyFill="1" applyBorder="1"/>
    <xf numFmtId="43" fontId="45" fillId="37" borderId="6" xfId="97" applyFont="1" applyFill="1" applyBorder="1" applyAlignment="1"/>
    <xf numFmtId="43" fontId="45" fillId="37" borderId="2" xfId="97" applyFont="1" applyFill="1" applyBorder="1" applyAlignment="1"/>
    <xf numFmtId="39" fontId="8" fillId="37" borderId="7" xfId="64" applyNumberFormat="1" applyFont="1" applyFill="1" applyBorder="1"/>
    <xf numFmtId="43" fontId="8" fillId="37" borderId="6" xfId="97" applyFont="1" applyFill="1" applyBorder="1" applyAlignment="1" applyProtection="1"/>
    <xf numFmtId="43" fontId="8" fillId="37" borderId="2" xfId="97" applyFont="1" applyFill="1" applyBorder="1" applyAlignment="1" applyProtection="1"/>
    <xf numFmtId="43" fontId="8" fillId="37" borderId="2" xfId="35" applyFont="1" applyFill="1" applyBorder="1" applyAlignment="1" applyProtection="1"/>
    <xf numFmtId="164" fontId="8" fillId="37" borderId="8" xfId="64" applyNumberFormat="1" applyFont="1" applyFill="1" applyBorder="1"/>
    <xf numFmtId="43" fontId="8" fillId="37" borderId="9" xfId="97" applyFont="1" applyFill="1" applyBorder="1" applyAlignment="1" applyProtection="1"/>
    <xf numFmtId="43" fontId="8" fillId="37" borderId="11" xfId="97" applyFont="1" applyFill="1" applyBorder="1" applyAlignment="1" applyProtection="1"/>
    <xf numFmtId="164" fontId="8" fillId="37" borderId="7" xfId="64" applyNumberFormat="1" applyFont="1" applyFill="1" applyBorder="1"/>
    <xf numFmtId="43" fontId="8" fillId="37" borderId="11" xfId="35" applyFont="1" applyFill="1" applyBorder="1" applyAlignment="1" applyProtection="1"/>
    <xf numFmtId="43" fontId="52" fillId="37" borderId="5" xfId="35" applyFont="1" applyFill="1" applyBorder="1" applyAlignment="1"/>
    <xf numFmtId="43" fontId="46" fillId="37" borderId="5" xfId="35" applyFont="1" applyFill="1" applyBorder="1" applyAlignment="1"/>
    <xf numFmtId="43" fontId="53" fillId="37" borderId="5" xfId="35" applyFont="1" applyFill="1" applyBorder="1" applyAlignment="1"/>
    <xf numFmtId="43" fontId="8" fillId="37" borderId="5" xfId="35" applyFont="1" applyFill="1" applyBorder="1" applyAlignment="1"/>
    <xf numFmtId="43" fontId="3" fillId="37" borderId="5" xfId="35" applyFont="1" applyFill="1" applyBorder="1" applyAlignment="1"/>
    <xf numFmtId="43" fontId="56" fillId="37" borderId="5" xfId="35" applyFont="1" applyFill="1" applyBorder="1" applyAlignment="1"/>
    <xf numFmtId="0" fontId="47" fillId="34" borderId="0" xfId="104" applyFont="1" applyFill="1" applyAlignment="1">
      <alignment horizontal="left" indent="1"/>
    </xf>
    <xf numFmtId="174" fontId="9" fillId="0" borderId="0" xfId="36" applyNumberFormat="1" applyFont="1" applyFill="1" applyBorder="1" applyAlignment="1"/>
    <xf numFmtId="43" fontId="44" fillId="0" borderId="0" xfId="64" applyNumberFormat="1" applyFont="1"/>
    <xf numFmtId="0" fontId="21" fillId="0" borderId="0" xfId="64" applyFont="1" applyAlignment="1">
      <alignment horizontal="center"/>
    </xf>
    <xf numFmtId="43" fontId="45" fillId="37" borderId="21" xfId="97" applyFont="1" applyFill="1" applyBorder="1" applyAlignment="1" applyProtection="1"/>
    <xf numFmtId="0" fontId="21" fillId="0" borderId="0" xfId="64" applyFont="1" applyAlignment="1">
      <alignment horizontal="center"/>
    </xf>
    <xf numFmtId="164" fontId="23" fillId="0" borderId="10" xfId="64" applyNumberFormat="1" applyFont="1" applyBorder="1" applyAlignment="1">
      <alignment horizontal="center" wrapText="1"/>
    </xf>
    <xf numFmtId="175" fontId="24" fillId="0" borderId="0" xfId="64" applyNumberFormat="1" applyFont="1" applyAlignment="1">
      <alignment horizontal="center" vertical="center" wrapText="1"/>
    </xf>
    <xf numFmtId="164" fontId="54" fillId="36" borderId="10" xfId="64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131">
    <cellStyle name="1 indent" xfId="1" xr:uid="{00000000-0005-0000-0000-000000000000}"/>
    <cellStyle name="2 indents" xfId="2" xr:uid="{00000000-0005-0000-0000-000001000000}"/>
    <cellStyle name="20% - Accent1 2" xfId="3" xr:uid="{00000000-0005-0000-0000-000002000000}"/>
    <cellStyle name="20% - Accent1 2 2" xfId="116" xr:uid="{00000000-0005-0000-0000-000003000000}"/>
    <cellStyle name="20% - Accent2 2" xfId="4" xr:uid="{00000000-0005-0000-0000-000004000000}"/>
    <cellStyle name="20% - Accent2 2 2" xfId="117" xr:uid="{00000000-0005-0000-0000-000005000000}"/>
    <cellStyle name="20% - Accent3 2" xfId="5" xr:uid="{00000000-0005-0000-0000-000006000000}"/>
    <cellStyle name="20% - Accent3 2 2" xfId="118" xr:uid="{00000000-0005-0000-0000-000007000000}"/>
    <cellStyle name="20% - Accent4 2" xfId="6" xr:uid="{00000000-0005-0000-0000-000008000000}"/>
    <cellStyle name="20% - Accent4 2 2" xfId="119" xr:uid="{00000000-0005-0000-0000-000009000000}"/>
    <cellStyle name="20% - Accent5 2" xfId="7" xr:uid="{00000000-0005-0000-0000-00000A000000}"/>
    <cellStyle name="20% - Accent5 2 2" xfId="120" xr:uid="{00000000-0005-0000-0000-00000B000000}"/>
    <cellStyle name="20% - Accent6 2" xfId="8" xr:uid="{00000000-0005-0000-0000-00000C000000}"/>
    <cellStyle name="20% - Accent6 2 2" xfId="121" xr:uid="{00000000-0005-0000-0000-00000D000000}"/>
    <cellStyle name="3 indents" xfId="9" xr:uid="{00000000-0005-0000-0000-00000E000000}"/>
    <cellStyle name="4 indents" xfId="10" xr:uid="{00000000-0005-0000-0000-00000F000000}"/>
    <cellStyle name="40% - Accent1 2" xfId="11" xr:uid="{00000000-0005-0000-0000-000010000000}"/>
    <cellStyle name="40% - Accent1 2 2" xfId="122" xr:uid="{00000000-0005-0000-0000-000011000000}"/>
    <cellStyle name="40% - Accent2 2" xfId="12" xr:uid="{00000000-0005-0000-0000-000012000000}"/>
    <cellStyle name="40% - Accent2 2 2" xfId="123" xr:uid="{00000000-0005-0000-0000-000013000000}"/>
    <cellStyle name="40% - Accent3 2" xfId="13" xr:uid="{00000000-0005-0000-0000-000014000000}"/>
    <cellStyle name="40% - Accent3 2 2" xfId="124" xr:uid="{00000000-0005-0000-0000-000015000000}"/>
    <cellStyle name="40% - Accent4 2" xfId="14" xr:uid="{00000000-0005-0000-0000-000016000000}"/>
    <cellStyle name="40% - Accent4 2 2" xfId="125" xr:uid="{00000000-0005-0000-0000-000017000000}"/>
    <cellStyle name="40% - Accent5 2" xfId="15" xr:uid="{00000000-0005-0000-0000-000018000000}"/>
    <cellStyle name="40% - Accent5 2 2" xfId="126" xr:uid="{00000000-0005-0000-0000-000019000000}"/>
    <cellStyle name="40% - Accent6 2" xfId="16" xr:uid="{00000000-0005-0000-0000-00001A000000}"/>
    <cellStyle name="40% - Accent6 2 2" xfId="127" xr:uid="{00000000-0005-0000-0000-00001B000000}"/>
    <cellStyle name="5 indents" xfId="17" xr:uid="{00000000-0005-0000-0000-00001C000000}"/>
    <cellStyle name="60% - Accent1 2" xfId="18" xr:uid="{00000000-0005-0000-0000-00001D000000}"/>
    <cellStyle name="60% - Accent2 2" xfId="19" xr:uid="{00000000-0005-0000-0000-00001E000000}"/>
    <cellStyle name="60% - Accent3 2" xfId="20" xr:uid="{00000000-0005-0000-0000-00001F000000}"/>
    <cellStyle name="60% - Accent4 2" xfId="21" xr:uid="{00000000-0005-0000-0000-000020000000}"/>
    <cellStyle name="60% - Accent5 2" xfId="22" xr:uid="{00000000-0005-0000-0000-000021000000}"/>
    <cellStyle name="60% - Accent6 2" xfId="23" xr:uid="{00000000-0005-0000-0000-000022000000}"/>
    <cellStyle name="Accent1 2" xfId="24" xr:uid="{00000000-0005-0000-0000-000023000000}"/>
    <cellStyle name="Accent2 2" xfId="25" xr:uid="{00000000-0005-0000-0000-000024000000}"/>
    <cellStyle name="Accent3 2" xfId="26" xr:uid="{00000000-0005-0000-0000-000025000000}"/>
    <cellStyle name="Accent4 2" xfId="27" xr:uid="{00000000-0005-0000-0000-000026000000}"/>
    <cellStyle name="Accent5 2" xfId="28" xr:uid="{00000000-0005-0000-0000-000027000000}"/>
    <cellStyle name="Accent6 2" xfId="29" xr:uid="{00000000-0005-0000-0000-000028000000}"/>
    <cellStyle name="Array" xfId="30" xr:uid="{00000000-0005-0000-0000-000029000000}"/>
    <cellStyle name="Array Enter" xfId="31" xr:uid="{00000000-0005-0000-0000-00002A000000}"/>
    <cellStyle name="Bad 2" xfId="32" xr:uid="{00000000-0005-0000-0000-00002B000000}"/>
    <cellStyle name="Calculation 2" xfId="33" xr:uid="{00000000-0005-0000-0000-00002C000000}"/>
    <cellStyle name="Check Cell 2" xfId="34" xr:uid="{00000000-0005-0000-0000-00002D000000}"/>
    <cellStyle name="Comma" xfId="35" builtinId="3"/>
    <cellStyle name="Comma 2" xfId="36" xr:uid="{00000000-0005-0000-0000-00002F000000}"/>
    <cellStyle name="Comma 2 2" xfId="37" xr:uid="{00000000-0005-0000-0000-000030000000}"/>
    <cellStyle name="Comma 2 2 2" xfId="97" xr:uid="{00000000-0005-0000-0000-000031000000}"/>
    <cellStyle name="Comma 2 3" xfId="38" xr:uid="{00000000-0005-0000-0000-000032000000}"/>
    <cellStyle name="Comma 2 3 2" xfId="98" xr:uid="{00000000-0005-0000-0000-000033000000}"/>
    <cellStyle name="Comma 2 4" xfId="96" xr:uid="{00000000-0005-0000-0000-000034000000}"/>
    <cellStyle name="Comma 3" xfId="39" xr:uid="{00000000-0005-0000-0000-000035000000}"/>
    <cellStyle name="Comma 3 2" xfId="40" xr:uid="{00000000-0005-0000-0000-000036000000}"/>
    <cellStyle name="Comma 3 2 2" xfId="100" xr:uid="{00000000-0005-0000-0000-000037000000}"/>
    <cellStyle name="Comma 3 3" xfId="41" xr:uid="{00000000-0005-0000-0000-000038000000}"/>
    <cellStyle name="Comma 3 3 2" xfId="128" xr:uid="{00000000-0005-0000-0000-000039000000}"/>
    <cellStyle name="Comma 3 4" xfId="99" xr:uid="{00000000-0005-0000-0000-00003A000000}"/>
    <cellStyle name="Comma 3 5" xfId="130" xr:uid="{00000000-0005-0000-0000-00003B000000}"/>
    <cellStyle name="Comma 4 2" xfId="42" xr:uid="{00000000-0005-0000-0000-00003C000000}"/>
    <cellStyle name="Comma 5" xfId="43" xr:uid="{00000000-0005-0000-0000-00003D000000}"/>
    <cellStyle name="Comma 6" xfId="44" xr:uid="{00000000-0005-0000-0000-00003E000000}"/>
    <cellStyle name="Explanatory Text 2" xfId="45" xr:uid="{00000000-0005-0000-0000-00003F000000}"/>
    <cellStyle name="Good 2" xfId="46" xr:uid="{00000000-0005-0000-0000-000040000000}"/>
    <cellStyle name="Heading 1 2" xfId="47" xr:uid="{00000000-0005-0000-0000-000041000000}"/>
    <cellStyle name="Heading 2 2" xfId="48" xr:uid="{00000000-0005-0000-0000-000042000000}"/>
    <cellStyle name="Heading 3 2" xfId="49" xr:uid="{00000000-0005-0000-0000-000043000000}"/>
    <cellStyle name="Heading 4 2" xfId="50" xr:uid="{00000000-0005-0000-0000-000044000000}"/>
    <cellStyle name="imf-one decimal" xfId="51" xr:uid="{00000000-0005-0000-0000-000045000000}"/>
    <cellStyle name="imf-zero decimal" xfId="52" xr:uid="{00000000-0005-0000-0000-000046000000}"/>
    <cellStyle name="Input 2" xfId="53" xr:uid="{00000000-0005-0000-0000-000047000000}"/>
    <cellStyle name="Linked Cell 2" xfId="54" xr:uid="{00000000-0005-0000-0000-000048000000}"/>
    <cellStyle name="MacroCode" xfId="55" xr:uid="{00000000-0005-0000-0000-000049000000}"/>
    <cellStyle name="Millares 2" xfId="56" xr:uid="{00000000-0005-0000-0000-00004A000000}"/>
    <cellStyle name="Millares 2 2" xfId="101" xr:uid="{00000000-0005-0000-0000-00004B000000}"/>
    <cellStyle name="Milliers [0]_Encours - Apr rééch" xfId="57" xr:uid="{00000000-0005-0000-0000-00004C000000}"/>
    <cellStyle name="Milliers_Encours - Apr rééch" xfId="58" xr:uid="{00000000-0005-0000-0000-00004D000000}"/>
    <cellStyle name="Monétaire [0]_Encours - Apr rééch" xfId="59" xr:uid="{00000000-0005-0000-0000-00004E000000}"/>
    <cellStyle name="Monétaire_Encours - Apr rééch" xfId="60" xr:uid="{00000000-0005-0000-0000-00004F000000}"/>
    <cellStyle name="Neutral 2" xfId="61" xr:uid="{00000000-0005-0000-0000-000050000000}"/>
    <cellStyle name="Normal" xfId="0" builtinId="0"/>
    <cellStyle name="Normal - Style1" xfId="62" xr:uid="{00000000-0005-0000-0000-000052000000}"/>
    <cellStyle name="Normal 2" xfId="63" xr:uid="{00000000-0005-0000-0000-000053000000}"/>
    <cellStyle name="Normal 2 2" xfId="64" xr:uid="{00000000-0005-0000-0000-000054000000}"/>
    <cellStyle name="Normal 2 2 2" xfId="65" xr:uid="{00000000-0005-0000-0000-000055000000}"/>
    <cellStyle name="Normal 2 2 2 2" xfId="66" xr:uid="{00000000-0005-0000-0000-000056000000}"/>
    <cellStyle name="Normal 2 2 2 2 2" xfId="67" xr:uid="{00000000-0005-0000-0000-000057000000}"/>
    <cellStyle name="Normal 2 2 2 2 2 2" xfId="104" xr:uid="{00000000-0005-0000-0000-000058000000}"/>
    <cellStyle name="Normal 2 2 2 2 3" xfId="68" xr:uid="{00000000-0005-0000-0000-000059000000}"/>
    <cellStyle name="Normal 2 2 2 2 3 2" xfId="105" xr:uid="{00000000-0005-0000-0000-00005A000000}"/>
    <cellStyle name="Normal 2 2 2 3" xfId="69" xr:uid="{00000000-0005-0000-0000-00005B000000}"/>
    <cellStyle name="Normal 2 2 2 3 2" xfId="106" xr:uid="{00000000-0005-0000-0000-00005C000000}"/>
    <cellStyle name="Normal 2 2 2 4" xfId="70" xr:uid="{00000000-0005-0000-0000-00005D000000}"/>
    <cellStyle name="Normal 2 2 2 5" xfId="103" xr:uid="{00000000-0005-0000-0000-00005E000000}"/>
    <cellStyle name="Normal 2 2 3" xfId="71" xr:uid="{00000000-0005-0000-0000-00005F000000}"/>
    <cellStyle name="Normal 2 2 3 2" xfId="72" xr:uid="{00000000-0005-0000-0000-000060000000}"/>
    <cellStyle name="Normal 2 2 3 3" xfId="73" xr:uid="{00000000-0005-0000-0000-000061000000}"/>
    <cellStyle name="Normal 2 2 3 4" xfId="107" xr:uid="{00000000-0005-0000-0000-000062000000}"/>
    <cellStyle name="Normal 2 2 4" xfId="74" xr:uid="{00000000-0005-0000-0000-000063000000}"/>
    <cellStyle name="Normal 2 2 4 2" xfId="108" xr:uid="{00000000-0005-0000-0000-000064000000}"/>
    <cellStyle name="Normal 2 2 5" xfId="102" xr:uid="{00000000-0005-0000-0000-000065000000}"/>
    <cellStyle name="Normal 2 3" xfId="75" xr:uid="{00000000-0005-0000-0000-000066000000}"/>
    <cellStyle name="Normal 2 3 2" xfId="109" xr:uid="{00000000-0005-0000-0000-000067000000}"/>
    <cellStyle name="Normal 3" xfId="76" xr:uid="{00000000-0005-0000-0000-000068000000}"/>
    <cellStyle name="Normal 3 2" xfId="77" xr:uid="{00000000-0005-0000-0000-000069000000}"/>
    <cellStyle name="Normal 3 2 2" xfId="111" xr:uid="{00000000-0005-0000-0000-00006A000000}"/>
    <cellStyle name="Normal 3 3" xfId="110" xr:uid="{00000000-0005-0000-0000-00006B000000}"/>
    <cellStyle name="Normal 4" xfId="78" xr:uid="{00000000-0005-0000-0000-00006C000000}"/>
    <cellStyle name="Normal 4 2" xfId="112" xr:uid="{00000000-0005-0000-0000-00006D000000}"/>
    <cellStyle name="Normal Table" xfId="79" xr:uid="{00000000-0005-0000-0000-00006E000000}"/>
    <cellStyle name="Normal Table 2" xfId="80" xr:uid="{00000000-0005-0000-0000-00006F000000}"/>
    <cellStyle name="Normal Table 3" xfId="81" xr:uid="{00000000-0005-0000-0000-000070000000}"/>
    <cellStyle name="Note 2" xfId="82" xr:uid="{00000000-0005-0000-0000-000071000000}"/>
    <cellStyle name="Note 2 2" xfId="129" xr:uid="{00000000-0005-0000-0000-000072000000}"/>
    <cellStyle name="Output 2" xfId="83" xr:uid="{00000000-0005-0000-0000-000073000000}"/>
    <cellStyle name="Percent 2" xfId="84" xr:uid="{00000000-0005-0000-0000-000074000000}"/>
    <cellStyle name="Percent 2 2" xfId="113" xr:uid="{00000000-0005-0000-0000-000075000000}"/>
    <cellStyle name="Percent 3" xfId="85" xr:uid="{00000000-0005-0000-0000-000076000000}"/>
    <cellStyle name="Percent 3 2" xfId="114" xr:uid="{00000000-0005-0000-0000-000077000000}"/>
    <cellStyle name="Percent 5" xfId="86" xr:uid="{00000000-0005-0000-0000-000078000000}"/>
    <cellStyle name="percentage difference" xfId="87" xr:uid="{00000000-0005-0000-0000-000079000000}"/>
    <cellStyle name="percentage difference one decimal" xfId="88" xr:uid="{00000000-0005-0000-0000-00007A000000}"/>
    <cellStyle name="percentage difference zero decimal" xfId="89" xr:uid="{00000000-0005-0000-0000-00007B000000}"/>
    <cellStyle name="Porcentual 2" xfId="90" xr:uid="{00000000-0005-0000-0000-00007C000000}"/>
    <cellStyle name="Porcentual 2 2" xfId="115" xr:uid="{00000000-0005-0000-0000-00007D000000}"/>
    <cellStyle name="Publication" xfId="91" xr:uid="{00000000-0005-0000-0000-00007E000000}"/>
    <cellStyle name="Red Text" xfId="92" xr:uid="{00000000-0005-0000-0000-00007F000000}"/>
    <cellStyle name="TopGrey" xfId="93" xr:uid="{00000000-0005-0000-0000-000080000000}"/>
    <cellStyle name="Total 2" xfId="94" xr:uid="{00000000-0005-0000-0000-000081000000}"/>
    <cellStyle name="Warning Text 2" xfId="95" xr:uid="{00000000-0005-0000-0000-000082000000}"/>
  </cellStyles>
  <dxfs count="0"/>
  <tableStyles count="1" defaultTableStyle="TableStyleMedium9" defaultPivotStyle="PivotStyleLight16">
    <tableStyle name="Invisible" pivot="0" table="0" count="0" xr9:uid="{5DDB9EE3-E644-424A-8445-D1EC614B0095}"/>
  </tableStyles>
  <colors>
    <mruColors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28800" y="771525"/>
          <a:ext cx="0" cy="3619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>
    <xdr:from>
      <xdr:col>3</xdr:col>
      <xdr:colOff>0</xdr:colOff>
      <xdr:row>7</xdr:row>
      <xdr:rowOff>133350</xdr:rowOff>
    </xdr:from>
    <xdr:to>
      <xdr:col>3</xdr:col>
      <xdr:colOff>0</xdr:colOff>
      <xdr:row>9</xdr:row>
      <xdr:rowOff>119</xdr:rowOff>
    </xdr:to>
    <xdr:sp macro="" textlink="">
      <xdr:nvSpPr>
        <xdr:cNvPr id="3" name="Text Box 2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81675" y="1685925"/>
          <a:ext cx="0" cy="51435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Falta Verificar los cambios realizados con Ana Beatriz, ya que aún presenta problemas </a:t>
          </a:r>
        </a:p>
      </xdr:txBody>
    </xdr:sp>
    <xdr:clientData/>
  </xdr:twoCellAnchor>
  <xdr:twoCellAnchor editAs="oneCell">
    <xdr:from>
      <xdr:col>1</xdr:col>
      <xdr:colOff>4167159</xdr:colOff>
      <xdr:row>0</xdr:row>
      <xdr:rowOff>0</xdr:rowOff>
    </xdr:from>
    <xdr:to>
      <xdr:col>3</xdr:col>
      <xdr:colOff>121184</xdr:colOff>
      <xdr:row>5</xdr:row>
      <xdr:rowOff>177893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C508ED3-118A-45AE-83FE-0CB7A171F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5753" y="0"/>
          <a:ext cx="1418994" cy="1154206"/>
        </a:xfrm>
        <a:prstGeom prst="rect">
          <a:avLst/>
        </a:prstGeom>
      </xdr:spPr>
    </xdr:pic>
    <xdr:clientData/>
  </xdr:twoCellAnchor>
  <xdr:twoCellAnchor editAs="oneCell">
    <xdr:from>
      <xdr:col>6</xdr:col>
      <xdr:colOff>113569</xdr:colOff>
      <xdr:row>0</xdr:row>
      <xdr:rowOff>140914</xdr:rowOff>
    </xdr:from>
    <xdr:to>
      <xdr:col>7</xdr:col>
      <xdr:colOff>220305</xdr:colOff>
      <xdr:row>5</xdr:row>
      <xdr:rowOff>122473</xdr:rowOff>
    </xdr:to>
    <xdr:pic>
      <xdr:nvPicPr>
        <xdr:cNvPr id="10" name="Graphic 9">
          <a:extLst>
            <a:ext uri="{FF2B5EF4-FFF2-40B4-BE49-F238E27FC236}">
              <a16:creationId xmlns:a16="http://schemas.microsoft.com/office/drawing/2014/main" id="{34AB1B5A-F223-40F6-BF22-0D3F4C5B8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257444" y="140914"/>
          <a:ext cx="940174" cy="95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P229"/>
  <sheetViews>
    <sheetView showGridLines="0" tabSelected="1" zoomScale="80" zoomScaleNormal="80" workbookViewId="0"/>
  </sheetViews>
  <sheetFormatPr defaultRowHeight="15" outlineLevelRow="1"/>
  <cols>
    <col min="1" max="1" width="2.7109375" style="3" customWidth="1"/>
    <col min="2" max="2" width="69.42578125" style="3" bestFit="1" customWidth="1"/>
    <col min="3" max="9" width="12.42578125" style="5" bestFit="1" customWidth="1"/>
    <col min="10" max="10" width="12.42578125" style="56" bestFit="1" customWidth="1"/>
    <col min="11" max="14" width="12.42578125" style="5" bestFit="1" customWidth="1"/>
    <col min="15" max="15" width="13.7109375" style="18" bestFit="1" customWidth="1"/>
    <col min="16" max="16384" width="9.140625" style="3"/>
  </cols>
  <sheetData>
    <row r="1" spans="2:16">
      <c r="B1" s="1"/>
      <c r="C1" s="2"/>
      <c r="D1" s="2"/>
      <c r="E1" s="2"/>
      <c r="F1" s="2"/>
      <c r="G1" s="2"/>
      <c r="H1" s="2"/>
      <c r="I1" s="2"/>
      <c r="J1" s="55"/>
      <c r="K1" s="2"/>
      <c r="L1" s="38"/>
    </row>
    <row r="2" spans="2:16">
      <c r="B2" s="1"/>
      <c r="C2" s="2"/>
      <c r="D2" s="2"/>
      <c r="E2" s="2"/>
      <c r="F2" s="2"/>
      <c r="G2" s="2"/>
      <c r="H2" s="2"/>
      <c r="I2" s="2"/>
      <c r="J2" s="55"/>
      <c r="K2" s="2"/>
      <c r="L2" s="38"/>
    </row>
    <row r="3" spans="2:16">
      <c r="B3" s="1"/>
      <c r="C3" s="2"/>
      <c r="D3" s="2"/>
      <c r="E3" s="2"/>
      <c r="F3" s="2"/>
      <c r="G3" s="2"/>
      <c r="H3" s="100"/>
      <c r="I3" s="2"/>
      <c r="J3" s="55"/>
      <c r="K3" s="2"/>
      <c r="L3" s="38"/>
      <c r="N3" s="18"/>
    </row>
    <row r="4" spans="2:16">
      <c r="B4" s="1"/>
      <c r="C4" s="2"/>
      <c r="D4" s="2"/>
      <c r="E4" s="2"/>
      <c r="F4" s="2"/>
      <c r="G4" s="2"/>
      <c r="H4" s="2"/>
      <c r="I4" s="2"/>
      <c r="J4" s="55"/>
      <c r="K4" s="2"/>
      <c r="L4" s="38"/>
    </row>
    <row r="5" spans="2:16" ht="16.5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2:16" ht="16.5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2:16" ht="8.25" customHeight="1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2:16" ht="18">
      <c r="B8" s="106">
        <v>45627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2:16" ht="17.25" thickBot="1">
      <c r="B9" s="105" t="s">
        <v>7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2:16" s="4" customFormat="1" ht="35.25" customHeight="1" thickBot="1">
      <c r="B10" s="72" t="s">
        <v>8</v>
      </c>
      <c r="C10" s="73" t="s">
        <v>9</v>
      </c>
      <c r="D10" s="73" t="s">
        <v>1</v>
      </c>
      <c r="E10" s="73" t="s">
        <v>2</v>
      </c>
      <c r="F10" s="73" t="s">
        <v>10</v>
      </c>
      <c r="G10" s="73" t="s">
        <v>3</v>
      </c>
      <c r="H10" s="73" t="s">
        <v>4</v>
      </c>
      <c r="I10" s="73" t="s">
        <v>5</v>
      </c>
      <c r="J10" s="74" t="s">
        <v>40</v>
      </c>
      <c r="K10" s="73" t="s">
        <v>35</v>
      </c>
      <c r="L10" s="73" t="s">
        <v>36</v>
      </c>
      <c r="M10" s="73" t="s">
        <v>37</v>
      </c>
      <c r="N10" s="73" t="s">
        <v>39</v>
      </c>
      <c r="O10" s="75" t="s">
        <v>6</v>
      </c>
    </row>
    <row r="12" spans="2:16" ht="16.5" thickBot="1">
      <c r="B12" s="107" t="s">
        <v>11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4" spans="2:16" ht="15.75" thickBot="1">
      <c r="B14" s="76" t="s">
        <v>12</v>
      </c>
      <c r="C14" s="77">
        <f>+C15+C26</f>
        <v>0</v>
      </c>
      <c r="D14" s="77">
        <f t="shared" ref="D14:O14" si="0">+D15+D26</f>
        <v>30000</v>
      </c>
      <c r="E14" s="77">
        <f t="shared" si="0"/>
        <v>15000</v>
      </c>
      <c r="F14" s="77">
        <f t="shared" si="0"/>
        <v>15450</v>
      </c>
      <c r="G14" s="77">
        <f t="shared" si="0"/>
        <v>40300</v>
      </c>
      <c r="H14" s="77">
        <f t="shared" si="0"/>
        <v>0</v>
      </c>
      <c r="I14" s="77">
        <f t="shared" si="0"/>
        <v>0</v>
      </c>
      <c r="J14" s="77">
        <f t="shared" si="0"/>
        <v>0</v>
      </c>
      <c r="K14" s="77">
        <f t="shared" si="0"/>
        <v>0</v>
      </c>
      <c r="L14" s="77">
        <f t="shared" si="0"/>
        <v>0</v>
      </c>
      <c r="M14" s="77">
        <f t="shared" si="0"/>
        <v>25000</v>
      </c>
      <c r="N14" s="77">
        <f t="shared" si="0"/>
        <v>900</v>
      </c>
      <c r="O14" s="103">
        <f t="shared" si="0"/>
        <v>126650</v>
      </c>
      <c r="P14" s="101"/>
    </row>
    <row r="15" spans="2:16" ht="15.75" thickTop="1">
      <c r="B15" s="78" t="s">
        <v>13</v>
      </c>
      <c r="C15" s="79">
        <f t="shared" ref="C15:O15" si="1">+C16+C20</f>
        <v>0</v>
      </c>
      <c r="D15" s="79">
        <f t="shared" si="1"/>
        <v>30000</v>
      </c>
      <c r="E15" s="79">
        <f t="shared" si="1"/>
        <v>15000</v>
      </c>
      <c r="F15" s="79">
        <f t="shared" si="1"/>
        <v>15000</v>
      </c>
      <c r="G15" s="79">
        <f t="shared" si="1"/>
        <v>40000</v>
      </c>
      <c r="H15" s="79">
        <f t="shared" si="1"/>
        <v>0</v>
      </c>
      <c r="I15" s="79">
        <f t="shared" si="1"/>
        <v>0</v>
      </c>
      <c r="J15" s="79">
        <f t="shared" si="1"/>
        <v>0</v>
      </c>
      <c r="K15" s="79">
        <f t="shared" si="1"/>
        <v>0</v>
      </c>
      <c r="L15" s="79">
        <f t="shared" si="1"/>
        <v>0</v>
      </c>
      <c r="M15" s="79">
        <f t="shared" si="1"/>
        <v>25000</v>
      </c>
      <c r="N15" s="79">
        <f t="shared" si="1"/>
        <v>0</v>
      </c>
      <c r="O15" s="80">
        <f t="shared" si="1"/>
        <v>125000</v>
      </c>
      <c r="P15" s="101"/>
    </row>
    <row r="16" spans="2:16" s="6" customFormat="1" ht="19.5">
      <c r="B16" s="7" t="s">
        <v>14</v>
      </c>
      <c r="C16" s="66">
        <f t="shared" ref="C16:O16" si="2">SUM(C17:C18)</f>
        <v>0</v>
      </c>
      <c r="D16" s="66">
        <f t="shared" si="2"/>
        <v>30000</v>
      </c>
      <c r="E16" s="66">
        <f t="shared" si="2"/>
        <v>15000</v>
      </c>
      <c r="F16" s="66">
        <f t="shared" si="2"/>
        <v>15000</v>
      </c>
      <c r="G16" s="66">
        <f t="shared" si="2"/>
        <v>40000</v>
      </c>
      <c r="H16" s="66">
        <f t="shared" si="2"/>
        <v>0</v>
      </c>
      <c r="I16" s="66">
        <f t="shared" si="2"/>
        <v>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25000</v>
      </c>
      <c r="N16" s="66">
        <f t="shared" si="2"/>
        <v>0</v>
      </c>
      <c r="O16" s="93">
        <f t="shared" si="2"/>
        <v>125000</v>
      </c>
      <c r="P16" s="101"/>
    </row>
    <row r="17" spans="2:16" s="8" customFormat="1">
      <c r="B17" s="21" t="s">
        <v>15</v>
      </c>
      <c r="C17" s="48">
        <v>0</v>
      </c>
      <c r="D17" s="48">
        <v>30000</v>
      </c>
      <c r="E17" s="48">
        <v>15000</v>
      </c>
      <c r="F17" s="48">
        <v>15000</v>
      </c>
      <c r="G17" s="48">
        <v>40000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25000</v>
      </c>
      <c r="N17" s="48">
        <v>0</v>
      </c>
      <c r="O17" s="80">
        <f>SUM(C17:N17)</f>
        <v>125000</v>
      </c>
      <c r="P17" s="101"/>
    </row>
    <row r="18" spans="2:16" s="8" customFormat="1">
      <c r="B18" s="99" t="s">
        <v>43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80">
        <f t="shared" ref="O18" si="3">SUM(C18:N18)</f>
        <v>0</v>
      </c>
      <c r="P18" s="101"/>
    </row>
    <row r="19" spans="2:16" s="8" customFormat="1">
      <c r="B19" s="32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1"/>
      <c r="P19" s="101"/>
    </row>
    <row r="20" spans="2:16" s="6" customFormat="1">
      <c r="B20" s="26" t="s">
        <v>38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94">
        <f>O21</f>
        <v>0</v>
      </c>
      <c r="P20" s="101"/>
    </row>
    <row r="21" spans="2:16" s="9" customFormat="1" ht="19.5">
      <c r="B21" s="27" t="s">
        <v>16</v>
      </c>
      <c r="C21" s="54">
        <f xml:space="preserve"> C22+C23+C24</f>
        <v>0</v>
      </c>
      <c r="D21" s="54">
        <f t="shared" ref="D21:O21" si="4" xml:space="preserve"> D22+D23+D24</f>
        <v>0</v>
      </c>
      <c r="E21" s="54">
        <f t="shared" si="4"/>
        <v>0</v>
      </c>
      <c r="F21" s="54">
        <f t="shared" si="4"/>
        <v>0</v>
      </c>
      <c r="G21" s="54">
        <f t="shared" si="4"/>
        <v>0</v>
      </c>
      <c r="H21" s="54">
        <f t="shared" si="4"/>
        <v>0</v>
      </c>
      <c r="I21" s="54">
        <f t="shared" si="4"/>
        <v>0</v>
      </c>
      <c r="J21" s="54">
        <f t="shared" si="4"/>
        <v>0</v>
      </c>
      <c r="K21" s="54">
        <f t="shared" si="4"/>
        <v>0</v>
      </c>
      <c r="L21" s="54">
        <f t="shared" si="4"/>
        <v>0</v>
      </c>
      <c r="M21" s="54">
        <f t="shared" si="4"/>
        <v>0</v>
      </c>
      <c r="N21" s="54">
        <f t="shared" si="4"/>
        <v>0</v>
      </c>
      <c r="O21" s="93">
        <f t="shared" si="4"/>
        <v>0</v>
      </c>
      <c r="P21" s="101"/>
    </row>
    <row r="22" spans="2:16" s="8" customFormat="1">
      <c r="B22" s="25" t="s">
        <v>17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80">
        <f>SUM(C22:N22)</f>
        <v>0</v>
      </c>
      <c r="P22" s="101"/>
    </row>
    <row r="23" spans="2:16" s="8" customFormat="1">
      <c r="B23" s="25" t="s">
        <v>18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80">
        <f>SUM(C23:N23)</f>
        <v>0</v>
      </c>
      <c r="P23" s="101"/>
    </row>
    <row r="24" spans="2:16">
      <c r="B24" s="25" t="s">
        <v>19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80">
        <f>SUM(C24:N24)</f>
        <v>0</v>
      </c>
      <c r="P24" s="101"/>
    </row>
    <row r="25" spans="2:16">
      <c r="B25" s="25"/>
      <c r="C25" s="57"/>
      <c r="D25" s="57"/>
      <c r="E25" s="58"/>
      <c r="F25" s="58"/>
      <c r="G25" s="58"/>
      <c r="H25" s="58">
        <v>0</v>
      </c>
      <c r="I25" s="58">
        <v>0</v>
      </c>
      <c r="J25" s="58">
        <v>0</v>
      </c>
      <c r="K25" s="58"/>
      <c r="L25" s="58"/>
      <c r="M25" s="58"/>
      <c r="N25" s="58"/>
      <c r="O25" s="41"/>
      <c r="P25" s="101"/>
    </row>
    <row r="26" spans="2:16">
      <c r="B26" s="81" t="s">
        <v>20</v>
      </c>
      <c r="C26" s="82">
        <f t="shared" ref="C26:N26" si="5">+C27</f>
        <v>0</v>
      </c>
      <c r="D26" s="82">
        <f t="shared" si="5"/>
        <v>0</v>
      </c>
      <c r="E26" s="82">
        <f t="shared" si="5"/>
        <v>0</v>
      </c>
      <c r="F26" s="82">
        <f t="shared" si="5"/>
        <v>450</v>
      </c>
      <c r="G26" s="82">
        <f t="shared" si="5"/>
        <v>300</v>
      </c>
      <c r="H26" s="82">
        <f t="shared" si="5"/>
        <v>0</v>
      </c>
      <c r="I26" s="82">
        <f t="shared" si="5"/>
        <v>0</v>
      </c>
      <c r="J26" s="82">
        <f t="shared" si="5"/>
        <v>0</v>
      </c>
      <c r="K26" s="82">
        <f t="shared" si="5"/>
        <v>0</v>
      </c>
      <c r="L26" s="82">
        <f t="shared" si="5"/>
        <v>0</v>
      </c>
      <c r="M26" s="82">
        <f t="shared" si="5"/>
        <v>0</v>
      </c>
      <c r="N26" s="82">
        <f t="shared" si="5"/>
        <v>900</v>
      </c>
      <c r="O26" s="83">
        <f>+O27</f>
        <v>1650</v>
      </c>
      <c r="P26" s="101"/>
    </row>
    <row r="27" spans="2:16" s="10" customFormat="1">
      <c r="B27" s="25" t="s">
        <v>21</v>
      </c>
      <c r="C27" s="57">
        <v>0</v>
      </c>
      <c r="D27" s="48">
        <v>0</v>
      </c>
      <c r="E27" s="57">
        <v>0</v>
      </c>
      <c r="F27" s="57">
        <v>450</v>
      </c>
      <c r="G27" s="57">
        <v>300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900</v>
      </c>
      <c r="O27" s="80">
        <f>SUM(C27:N27)</f>
        <v>1650</v>
      </c>
      <c r="P27" s="101"/>
    </row>
    <row r="28" spans="2:16">
      <c r="B28" s="28"/>
      <c r="C28" s="29"/>
      <c r="D28" s="29"/>
      <c r="E28" s="29"/>
      <c r="F28" s="29"/>
      <c r="G28" s="29"/>
      <c r="H28" s="29"/>
      <c r="I28" s="29"/>
      <c r="J28" s="60"/>
      <c r="K28" s="39"/>
      <c r="L28" s="39"/>
      <c r="M28" s="39"/>
      <c r="N28" s="39"/>
      <c r="O28" s="19"/>
      <c r="P28" s="101"/>
    </row>
    <row r="29" spans="2:16" ht="16.5" thickBot="1">
      <c r="B29" s="107" t="s">
        <v>0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1"/>
    </row>
    <row r="30" spans="2:16">
      <c r="B30" s="30"/>
      <c r="C30" s="31"/>
      <c r="D30" s="31"/>
      <c r="E30" s="31"/>
      <c r="F30" s="31"/>
      <c r="G30" s="31"/>
      <c r="H30" s="31"/>
      <c r="I30" s="31"/>
      <c r="J30" s="61"/>
      <c r="K30" s="40"/>
      <c r="L30" s="40"/>
      <c r="M30" s="40"/>
      <c r="N30" s="40"/>
      <c r="O30" s="20"/>
      <c r="P30" s="101"/>
    </row>
    <row r="31" spans="2:16" s="10" customFormat="1">
      <c r="B31" s="84" t="s">
        <v>22</v>
      </c>
      <c r="C31" s="85">
        <f>+C32+C34</f>
        <v>9043.7364024899998</v>
      </c>
      <c r="D31" s="85">
        <f>+D32+D34</f>
        <v>1325.0205046693441</v>
      </c>
      <c r="E31" s="85">
        <f t="shared" ref="E31:N31" si="6">+E32+E34</f>
        <v>1259.8254909399998</v>
      </c>
      <c r="F31" s="85">
        <f t="shared" si="6"/>
        <v>1136.39445097</v>
      </c>
      <c r="G31" s="85">
        <f t="shared" si="6"/>
        <v>16201.951352255424</v>
      </c>
      <c r="H31" s="85">
        <f t="shared" si="6"/>
        <v>798.39156629000013</v>
      </c>
      <c r="I31" s="85">
        <f t="shared" si="6"/>
        <v>810.10298792000003</v>
      </c>
      <c r="J31" s="85">
        <f>+J32+J34</f>
        <v>659.95425383721602</v>
      </c>
      <c r="K31" s="85">
        <f>+K32+K34</f>
        <v>150.13339369000002</v>
      </c>
      <c r="L31" s="85">
        <f t="shared" si="6"/>
        <v>150.01728767999998</v>
      </c>
      <c r="M31" s="85">
        <f t="shared" si="6"/>
        <v>664.05296025347207</v>
      </c>
      <c r="N31" s="85">
        <f t="shared" si="6"/>
        <v>151.66704091</v>
      </c>
      <c r="O31" s="86">
        <f>+O32+O34</f>
        <v>32351.247691905457</v>
      </c>
      <c r="P31" s="101"/>
    </row>
    <row r="32" spans="2:16">
      <c r="B32" s="23" t="s">
        <v>23</v>
      </c>
      <c r="C32" s="48">
        <v>8071.1942500000005</v>
      </c>
      <c r="D32" s="48">
        <v>146.50475</v>
      </c>
      <c r="E32" s="48">
        <v>147.37799999999999</v>
      </c>
      <c r="F32" s="57">
        <v>146.07599999999999</v>
      </c>
      <c r="G32" s="57">
        <v>15031.93375</v>
      </c>
      <c r="H32" s="57">
        <v>147.17599999999999</v>
      </c>
      <c r="I32" s="57">
        <v>147.589</v>
      </c>
      <c r="J32" s="57">
        <v>148.73949999999999</v>
      </c>
      <c r="K32" s="57">
        <v>150.05600000000001</v>
      </c>
      <c r="L32" s="57">
        <v>149.9365</v>
      </c>
      <c r="M32" s="57">
        <v>150.21475000000001</v>
      </c>
      <c r="N32" s="57">
        <v>151.58425</v>
      </c>
      <c r="O32" s="80">
        <f>SUM(C32:N32)</f>
        <v>24588.382750000001</v>
      </c>
      <c r="P32" s="101"/>
    </row>
    <row r="33" spans="2:16" s="17" customFormat="1">
      <c r="B33" s="44" t="s">
        <v>24</v>
      </c>
      <c r="C33" s="47">
        <v>7924.3</v>
      </c>
      <c r="D33" s="47">
        <v>0</v>
      </c>
      <c r="E33" s="47">
        <v>0</v>
      </c>
      <c r="F33" s="47">
        <v>0</v>
      </c>
      <c r="G33" s="47">
        <v>14885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95">
        <f>SUM(C33:N33)</f>
        <v>22809.3</v>
      </c>
      <c r="P33" s="101"/>
    </row>
    <row r="34" spans="2:16">
      <c r="B34" s="32" t="s">
        <v>25</v>
      </c>
      <c r="C34" s="57">
        <v>972.54215249000003</v>
      </c>
      <c r="D34" s="57">
        <v>1178.515754669344</v>
      </c>
      <c r="E34" s="57">
        <v>1112.4474909399999</v>
      </c>
      <c r="F34" s="57">
        <v>990.31845097000007</v>
      </c>
      <c r="G34" s="57">
        <v>1170.017602255424</v>
      </c>
      <c r="H34" s="57">
        <v>651.21556629000008</v>
      </c>
      <c r="I34" s="57">
        <v>662.51398792000009</v>
      </c>
      <c r="J34" s="57">
        <v>511.21475383721599</v>
      </c>
      <c r="K34" s="57">
        <v>7.7393690000000001E-2</v>
      </c>
      <c r="L34" s="57">
        <v>8.0787679999999987E-2</v>
      </c>
      <c r="M34" s="57">
        <v>513.83821025347208</v>
      </c>
      <c r="N34" s="57">
        <v>8.2790910000000009E-2</v>
      </c>
      <c r="O34" s="80">
        <f>SUM(C34:N34)</f>
        <v>7762.8649419054555</v>
      </c>
      <c r="P34" s="101"/>
    </row>
    <row r="35" spans="2:16">
      <c r="B35" s="23"/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42"/>
      <c r="P35" s="101"/>
    </row>
    <row r="36" spans="2:16" s="10" customFormat="1">
      <c r="B36" s="84" t="s">
        <v>26</v>
      </c>
      <c r="C36" s="85">
        <f>+C37+C39</f>
        <v>9044.0881524899996</v>
      </c>
      <c r="D36" s="85">
        <f>+D37+D39</f>
        <v>1326.2262546693439</v>
      </c>
      <c r="E36" s="85">
        <f t="shared" ref="E36:N36" si="7">+E37+E39</f>
        <v>1259.5997409399999</v>
      </c>
      <c r="F36" s="85">
        <f t="shared" si="7"/>
        <v>1138.35895097</v>
      </c>
      <c r="G36" s="85">
        <f t="shared" si="7"/>
        <v>16203.455602255424</v>
      </c>
      <c r="H36" s="85">
        <f t="shared" si="7"/>
        <v>797.9550662900001</v>
      </c>
      <c r="I36" s="85">
        <f t="shared" si="7"/>
        <v>811.32948792000002</v>
      </c>
      <c r="J36" s="85">
        <f t="shared" si="7"/>
        <v>659.87875383721598</v>
      </c>
      <c r="K36" s="85">
        <f t="shared" si="7"/>
        <v>149.91539369</v>
      </c>
      <c r="L36" s="85">
        <f t="shared" si="7"/>
        <v>150.71078767999998</v>
      </c>
      <c r="M36" s="85">
        <f t="shared" si="7"/>
        <v>664.45846025347214</v>
      </c>
      <c r="N36" s="85">
        <f t="shared" si="7"/>
        <v>151.18379091</v>
      </c>
      <c r="O36" s="86">
        <f>+O37+O39</f>
        <v>32357.160441905457</v>
      </c>
      <c r="P36" s="101"/>
    </row>
    <row r="37" spans="2:16">
      <c r="B37" s="23" t="s">
        <v>23</v>
      </c>
      <c r="C37" s="57">
        <v>8071.5460000000003</v>
      </c>
      <c r="D37" s="57">
        <v>147.7105</v>
      </c>
      <c r="E37" s="57">
        <v>147.15225000000001</v>
      </c>
      <c r="F37" s="57">
        <v>148.04050000000001</v>
      </c>
      <c r="G37" s="57">
        <v>15033.438</v>
      </c>
      <c r="H37" s="57">
        <v>146.73949999999999</v>
      </c>
      <c r="I37" s="57">
        <v>148.81549999999999</v>
      </c>
      <c r="J37" s="57">
        <v>148.66399999999999</v>
      </c>
      <c r="K37" s="57">
        <v>149.83799999999999</v>
      </c>
      <c r="L37" s="57">
        <v>150.63</v>
      </c>
      <c r="M37" s="57">
        <v>150.62025</v>
      </c>
      <c r="N37" s="57">
        <v>151.101</v>
      </c>
      <c r="O37" s="80">
        <f>SUM(C37:N37)</f>
        <v>24594.2955</v>
      </c>
      <c r="P37" s="101"/>
    </row>
    <row r="38" spans="2:16" s="17" customFormat="1">
      <c r="B38" s="44" t="s">
        <v>24</v>
      </c>
      <c r="C38" s="47">
        <v>7924.3</v>
      </c>
      <c r="D38" s="47">
        <v>0</v>
      </c>
      <c r="E38" s="47">
        <v>0</v>
      </c>
      <c r="F38" s="47">
        <v>0</v>
      </c>
      <c r="G38" s="47">
        <v>14885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95">
        <f>SUM(C38:N38)</f>
        <v>22809.3</v>
      </c>
      <c r="P38" s="101"/>
    </row>
    <row r="39" spans="2:16">
      <c r="B39" s="32" t="s">
        <v>25</v>
      </c>
      <c r="C39" s="57">
        <v>972.54215249000003</v>
      </c>
      <c r="D39" s="57">
        <v>1178.515754669344</v>
      </c>
      <c r="E39" s="57">
        <v>1112.4474909399999</v>
      </c>
      <c r="F39" s="57">
        <v>990.31845097000007</v>
      </c>
      <c r="G39" s="57">
        <v>1170.017602255424</v>
      </c>
      <c r="H39" s="57">
        <v>651.21556629000008</v>
      </c>
      <c r="I39" s="57">
        <v>662.51398792000009</v>
      </c>
      <c r="J39" s="57">
        <v>511.21475383721599</v>
      </c>
      <c r="K39" s="57">
        <v>7.7393690000000001E-2</v>
      </c>
      <c r="L39" s="57">
        <v>8.0787679999999987E-2</v>
      </c>
      <c r="M39" s="57">
        <v>513.83821025347208</v>
      </c>
      <c r="N39" s="57">
        <v>8.2790910000000009E-2</v>
      </c>
      <c r="O39" s="80">
        <f>SUM(C39:N39)</f>
        <v>7762.8649419054555</v>
      </c>
      <c r="P39" s="101"/>
    </row>
    <row r="40" spans="2:16">
      <c r="B40" s="23"/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42"/>
      <c r="P40" s="101"/>
    </row>
    <row r="41" spans="2:16">
      <c r="B41" s="84" t="s">
        <v>27</v>
      </c>
      <c r="C41" s="85">
        <f t="shared" ref="C41:O41" si="8">+C42+C43</f>
        <v>0</v>
      </c>
      <c r="D41" s="85">
        <f t="shared" si="8"/>
        <v>0</v>
      </c>
      <c r="E41" s="86">
        <f t="shared" si="8"/>
        <v>0</v>
      </c>
      <c r="F41" s="86">
        <f t="shared" si="8"/>
        <v>0</v>
      </c>
      <c r="G41" s="86">
        <f t="shared" si="8"/>
        <v>0</v>
      </c>
      <c r="H41" s="86">
        <f t="shared" si="8"/>
        <v>0</v>
      </c>
      <c r="I41" s="86">
        <f t="shared" si="8"/>
        <v>0</v>
      </c>
      <c r="J41" s="86">
        <f t="shared" si="8"/>
        <v>0</v>
      </c>
      <c r="K41" s="86">
        <f t="shared" si="8"/>
        <v>0</v>
      </c>
      <c r="L41" s="86">
        <f t="shared" si="8"/>
        <v>0</v>
      </c>
      <c r="M41" s="86">
        <f t="shared" si="8"/>
        <v>0</v>
      </c>
      <c r="N41" s="86">
        <f t="shared" si="8"/>
        <v>0</v>
      </c>
      <c r="O41" s="87">
        <f t="shared" si="8"/>
        <v>0</v>
      </c>
      <c r="P41" s="101"/>
    </row>
    <row r="42" spans="2:16" outlineLevel="1">
      <c r="B42" s="23" t="s">
        <v>23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96">
        <f>SUM(C42:N42)</f>
        <v>0</v>
      </c>
      <c r="P42" s="101"/>
    </row>
    <row r="43" spans="2:16" outlineLevel="1">
      <c r="B43" s="33" t="s">
        <v>25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96">
        <f>SUM(C43:N43)</f>
        <v>0</v>
      </c>
      <c r="P43" s="101"/>
    </row>
    <row r="44" spans="2:16">
      <c r="B44" s="23"/>
      <c r="C44" s="48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68"/>
      <c r="P44" s="101"/>
    </row>
    <row r="45" spans="2:16">
      <c r="B45" s="84" t="s">
        <v>66</v>
      </c>
      <c r="C45" s="85">
        <f>+C46+C47</f>
        <v>0</v>
      </c>
      <c r="D45" s="85">
        <f t="shared" ref="D45:O45" si="9">+D46+D47</f>
        <v>0</v>
      </c>
      <c r="E45" s="85">
        <f t="shared" si="9"/>
        <v>0</v>
      </c>
      <c r="F45" s="85">
        <f t="shared" si="9"/>
        <v>0</v>
      </c>
      <c r="G45" s="85">
        <f t="shared" si="9"/>
        <v>0</v>
      </c>
      <c r="H45" s="85">
        <f t="shared" si="9"/>
        <v>0</v>
      </c>
      <c r="I45" s="85">
        <f t="shared" si="9"/>
        <v>0</v>
      </c>
      <c r="J45" s="85">
        <f t="shared" si="9"/>
        <v>0</v>
      </c>
      <c r="K45" s="85">
        <f t="shared" si="9"/>
        <v>0</v>
      </c>
      <c r="L45" s="85">
        <f t="shared" si="9"/>
        <v>0</v>
      </c>
      <c r="M45" s="85">
        <f t="shared" si="9"/>
        <v>0</v>
      </c>
      <c r="N45" s="85">
        <f t="shared" si="9"/>
        <v>0</v>
      </c>
      <c r="O45" s="86">
        <f t="shared" si="9"/>
        <v>0</v>
      </c>
      <c r="P45" s="101"/>
    </row>
    <row r="46" spans="2:16">
      <c r="B46" s="11" t="s">
        <v>23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96">
        <f>SUM(C46:N46)</f>
        <v>0</v>
      </c>
      <c r="P46" s="101"/>
    </row>
    <row r="47" spans="2:16">
      <c r="B47" s="11" t="s">
        <v>25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96">
        <f>SUM(C47:N47)</f>
        <v>0</v>
      </c>
      <c r="P47" s="101"/>
    </row>
    <row r="48" spans="2:16">
      <c r="B48" s="23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8"/>
      <c r="P48" s="101"/>
    </row>
    <row r="49" spans="2:16" s="10" customFormat="1">
      <c r="B49" s="84" t="s">
        <v>65</v>
      </c>
      <c r="C49" s="85">
        <f t="shared" ref="C49:O49" si="10">+C50+C51</f>
        <v>0</v>
      </c>
      <c r="D49" s="85">
        <f t="shared" si="10"/>
        <v>0</v>
      </c>
      <c r="E49" s="85">
        <f t="shared" si="10"/>
        <v>0</v>
      </c>
      <c r="F49" s="85">
        <f t="shared" si="10"/>
        <v>0</v>
      </c>
      <c r="G49" s="85">
        <f t="shared" si="10"/>
        <v>0</v>
      </c>
      <c r="H49" s="85">
        <f t="shared" si="10"/>
        <v>0</v>
      </c>
      <c r="I49" s="85">
        <f t="shared" si="10"/>
        <v>0</v>
      </c>
      <c r="J49" s="85">
        <f t="shared" si="10"/>
        <v>0</v>
      </c>
      <c r="K49" s="85">
        <f t="shared" si="10"/>
        <v>0</v>
      </c>
      <c r="L49" s="85">
        <f t="shared" si="10"/>
        <v>0</v>
      </c>
      <c r="M49" s="85">
        <f t="shared" si="10"/>
        <v>0</v>
      </c>
      <c r="N49" s="85">
        <f t="shared" si="10"/>
        <v>0</v>
      </c>
      <c r="O49" s="86">
        <f t="shared" si="10"/>
        <v>0</v>
      </c>
      <c r="P49" s="101"/>
    </row>
    <row r="50" spans="2:16" outlineLevel="1">
      <c r="B50" s="23" t="s">
        <v>23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80">
        <f>SUM(C50:N50)</f>
        <v>0</v>
      </c>
      <c r="P50" s="101"/>
    </row>
    <row r="51" spans="2:16" ht="14.25" customHeight="1" outlineLevel="1">
      <c r="B51" s="33" t="s">
        <v>25</v>
      </c>
      <c r="C51" s="57">
        <v>0</v>
      </c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80">
        <f>SUM(C51:N51)</f>
        <v>0</v>
      </c>
      <c r="P51" s="101"/>
    </row>
    <row r="52" spans="2:16">
      <c r="B52" s="23"/>
      <c r="C52" s="48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68"/>
      <c r="P52" s="101"/>
    </row>
    <row r="53" spans="2:16">
      <c r="B53" s="84" t="s">
        <v>67</v>
      </c>
      <c r="C53" s="85">
        <f>+C54+C55</f>
        <v>0</v>
      </c>
      <c r="D53" s="85">
        <f t="shared" ref="D53:O53" si="11">+D54+D55</f>
        <v>0</v>
      </c>
      <c r="E53" s="85">
        <f t="shared" si="11"/>
        <v>0</v>
      </c>
      <c r="F53" s="85">
        <f t="shared" si="11"/>
        <v>0</v>
      </c>
      <c r="G53" s="85">
        <f t="shared" si="11"/>
        <v>0</v>
      </c>
      <c r="H53" s="85">
        <f t="shared" si="11"/>
        <v>0</v>
      </c>
      <c r="I53" s="85">
        <f t="shared" si="11"/>
        <v>0</v>
      </c>
      <c r="J53" s="85">
        <f t="shared" si="11"/>
        <v>0</v>
      </c>
      <c r="K53" s="85">
        <f t="shared" si="11"/>
        <v>0</v>
      </c>
      <c r="L53" s="85">
        <f t="shared" si="11"/>
        <v>0</v>
      </c>
      <c r="M53" s="85">
        <f t="shared" si="11"/>
        <v>0</v>
      </c>
      <c r="N53" s="85">
        <f t="shared" si="11"/>
        <v>0</v>
      </c>
      <c r="O53" s="86">
        <f t="shared" si="11"/>
        <v>0</v>
      </c>
      <c r="P53" s="101"/>
    </row>
    <row r="54" spans="2:16">
      <c r="B54" s="11" t="s">
        <v>23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96">
        <f>SUM(C54:N54)</f>
        <v>0</v>
      </c>
      <c r="P54" s="101"/>
    </row>
    <row r="55" spans="2:16">
      <c r="B55" s="11" t="s">
        <v>25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96">
        <f>SUM(C55:N55)</f>
        <v>0</v>
      </c>
      <c r="P55" s="101"/>
    </row>
    <row r="56" spans="2:16">
      <c r="B56" s="23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8"/>
      <c r="P56" s="101"/>
    </row>
    <row r="57" spans="2:16" s="10" customFormat="1">
      <c r="B57" s="84" t="s">
        <v>44</v>
      </c>
      <c r="C57" s="85">
        <f t="shared" ref="C57:O57" si="12">+C58+C59</f>
        <v>0</v>
      </c>
      <c r="D57" s="85">
        <f t="shared" si="12"/>
        <v>0</v>
      </c>
      <c r="E57" s="85">
        <f t="shared" si="12"/>
        <v>0</v>
      </c>
      <c r="F57" s="85">
        <f t="shared" si="12"/>
        <v>0</v>
      </c>
      <c r="G57" s="85">
        <f t="shared" si="12"/>
        <v>0</v>
      </c>
      <c r="H57" s="85">
        <f t="shared" si="12"/>
        <v>0</v>
      </c>
      <c r="I57" s="85">
        <f t="shared" si="12"/>
        <v>0</v>
      </c>
      <c r="J57" s="85">
        <f t="shared" si="12"/>
        <v>0</v>
      </c>
      <c r="K57" s="85">
        <f t="shared" si="12"/>
        <v>0</v>
      </c>
      <c r="L57" s="85">
        <f t="shared" si="12"/>
        <v>0</v>
      </c>
      <c r="M57" s="85">
        <f t="shared" si="12"/>
        <v>0</v>
      </c>
      <c r="N57" s="85">
        <f t="shared" si="12"/>
        <v>0</v>
      </c>
      <c r="O57" s="86">
        <f t="shared" si="12"/>
        <v>0</v>
      </c>
      <c r="P57" s="101"/>
    </row>
    <row r="58" spans="2:16" outlineLevel="1">
      <c r="B58" s="23" t="s">
        <v>23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80">
        <f>SUM(C58:N58)</f>
        <v>0</v>
      </c>
      <c r="P58" s="101"/>
    </row>
    <row r="59" spans="2:16" ht="14.25" customHeight="1" outlineLevel="1">
      <c r="B59" s="33" t="s">
        <v>25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80">
        <f>SUM(C59:N59)</f>
        <v>0</v>
      </c>
      <c r="P59" s="101"/>
    </row>
    <row r="60" spans="2:16">
      <c r="B60" s="23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42"/>
      <c r="P60" s="101"/>
    </row>
    <row r="61" spans="2:16" ht="15.75" customHeight="1">
      <c r="B61" s="84" t="s">
        <v>46</v>
      </c>
      <c r="C61" s="85">
        <f>+C62+C63</f>
        <v>0</v>
      </c>
      <c r="D61" s="85">
        <f t="shared" ref="D61:O61" si="13">+D62+D63</f>
        <v>0</v>
      </c>
      <c r="E61" s="85">
        <f t="shared" si="13"/>
        <v>0</v>
      </c>
      <c r="F61" s="85">
        <f t="shared" si="13"/>
        <v>0</v>
      </c>
      <c r="G61" s="85">
        <f t="shared" si="13"/>
        <v>0</v>
      </c>
      <c r="H61" s="85">
        <f t="shared" si="13"/>
        <v>0</v>
      </c>
      <c r="I61" s="85">
        <f t="shared" si="13"/>
        <v>0</v>
      </c>
      <c r="J61" s="85">
        <f t="shared" si="13"/>
        <v>0</v>
      </c>
      <c r="K61" s="85">
        <f t="shared" si="13"/>
        <v>0</v>
      </c>
      <c r="L61" s="85">
        <f t="shared" si="13"/>
        <v>0</v>
      </c>
      <c r="M61" s="85">
        <f t="shared" si="13"/>
        <v>0</v>
      </c>
      <c r="N61" s="85">
        <f t="shared" si="13"/>
        <v>0</v>
      </c>
      <c r="O61" s="86">
        <f t="shared" si="13"/>
        <v>0</v>
      </c>
      <c r="P61" s="101"/>
    </row>
    <row r="62" spans="2:16">
      <c r="B62" s="23" t="s">
        <v>23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80">
        <f>SUM(C62:N62)</f>
        <v>0</v>
      </c>
      <c r="P62" s="101"/>
    </row>
    <row r="63" spans="2:16">
      <c r="B63" s="23" t="s">
        <v>25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80">
        <f>SUM(C63:N63)</f>
        <v>0</v>
      </c>
      <c r="P63" s="101"/>
    </row>
    <row r="64" spans="2:16">
      <c r="B64" s="23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42"/>
      <c r="P64" s="101"/>
    </row>
    <row r="65" spans="2:16" s="10" customFormat="1">
      <c r="B65" s="84" t="s">
        <v>47</v>
      </c>
      <c r="C65" s="85">
        <f>+C66+C67</f>
        <v>0</v>
      </c>
      <c r="D65" s="85">
        <f t="shared" ref="D65:N65" si="14">+D66+D67</f>
        <v>0</v>
      </c>
      <c r="E65" s="85">
        <f t="shared" si="14"/>
        <v>0</v>
      </c>
      <c r="F65" s="85">
        <f t="shared" si="14"/>
        <v>0</v>
      </c>
      <c r="G65" s="85">
        <f t="shared" si="14"/>
        <v>0</v>
      </c>
      <c r="H65" s="85">
        <f t="shared" si="14"/>
        <v>0</v>
      </c>
      <c r="I65" s="85">
        <f t="shared" si="14"/>
        <v>0</v>
      </c>
      <c r="J65" s="85">
        <f t="shared" si="14"/>
        <v>0</v>
      </c>
      <c r="K65" s="85">
        <f t="shared" si="14"/>
        <v>0</v>
      </c>
      <c r="L65" s="85">
        <f t="shared" si="14"/>
        <v>0</v>
      </c>
      <c r="M65" s="85">
        <f t="shared" si="14"/>
        <v>0</v>
      </c>
      <c r="N65" s="85">
        <f t="shared" si="14"/>
        <v>0</v>
      </c>
      <c r="O65" s="87"/>
      <c r="P65" s="101"/>
    </row>
    <row r="66" spans="2:16" ht="14.25">
      <c r="B66" s="23" t="s">
        <v>23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97"/>
      <c r="P66" s="101"/>
    </row>
    <row r="67" spans="2:16" ht="14.25">
      <c r="B67" s="33" t="s">
        <v>25</v>
      </c>
      <c r="C67" s="57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97"/>
      <c r="P67" s="101"/>
    </row>
    <row r="68" spans="2:16" ht="14.25">
      <c r="B68" s="23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7"/>
      <c r="P68" s="101"/>
    </row>
    <row r="69" spans="2:16" s="10" customFormat="1">
      <c r="B69" s="84" t="s">
        <v>48</v>
      </c>
      <c r="C69" s="85">
        <f>+C70+C71</f>
        <v>0</v>
      </c>
      <c r="D69" s="85">
        <f t="shared" ref="D69:O69" si="15">+D70+D71</f>
        <v>0</v>
      </c>
      <c r="E69" s="85">
        <f t="shared" si="15"/>
        <v>0</v>
      </c>
      <c r="F69" s="85">
        <f t="shared" si="15"/>
        <v>0</v>
      </c>
      <c r="G69" s="85">
        <f t="shared" si="15"/>
        <v>0</v>
      </c>
      <c r="H69" s="85">
        <f t="shared" si="15"/>
        <v>0</v>
      </c>
      <c r="I69" s="85">
        <f t="shared" si="15"/>
        <v>0</v>
      </c>
      <c r="J69" s="85">
        <f t="shared" si="15"/>
        <v>0</v>
      </c>
      <c r="K69" s="85">
        <f t="shared" si="15"/>
        <v>0</v>
      </c>
      <c r="L69" s="85">
        <f t="shared" si="15"/>
        <v>0</v>
      </c>
      <c r="M69" s="85">
        <f t="shared" si="15"/>
        <v>0</v>
      </c>
      <c r="N69" s="85">
        <f t="shared" si="15"/>
        <v>0</v>
      </c>
      <c r="O69" s="86">
        <f t="shared" si="15"/>
        <v>0</v>
      </c>
      <c r="P69" s="101"/>
    </row>
    <row r="70" spans="2:16">
      <c r="B70" s="23" t="s">
        <v>23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80">
        <f>SUM(C70:N70)</f>
        <v>0</v>
      </c>
      <c r="P70" s="101"/>
    </row>
    <row r="71" spans="2:16">
      <c r="B71" s="33" t="s">
        <v>25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80">
        <f>SUM(C71:N71)</f>
        <v>0</v>
      </c>
      <c r="P71" s="101"/>
    </row>
    <row r="72" spans="2:16">
      <c r="B72" s="23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42"/>
      <c r="P72" s="101"/>
    </row>
    <row r="73" spans="2:16">
      <c r="B73" s="84" t="s">
        <v>45</v>
      </c>
      <c r="C73" s="85">
        <f t="shared" ref="C73:N73" si="16">+C74+C75</f>
        <v>0</v>
      </c>
      <c r="D73" s="85">
        <f t="shared" si="16"/>
        <v>0</v>
      </c>
      <c r="E73" s="85">
        <f t="shared" si="16"/>
        <v>0</v>
      </c>
      <c r="F73" s="85">
        <f t="shared" si="16"/>
        <v>0</v>
      </c>
      <c r="G73" s="85">
        <f t="shared" si="16"/>
        <v>0</v>
      </c>
      <c r="H73" s="85">
        <f t="shared" si="16"/>
        <v>0</v>
      </c>
      <c r="I73" s="85">
        <f t="shared" si="16"/>
        <v>0</v>
      </c>
      <c r="J73" s="85">
        <f t="shared" si="16"/>
        <v>0</v>
      </c>
      <c r="K73" s="85">
        <f t="shared" si="16"/>
        <v>0</v>
      </c>
      <c r="L73" s="85">
        <f t="shared" si="16"/>
        <v>0</v>
      </c>
      <c r="M73" s="85">
        <f t="shared" si="16"/>
        <v>0</v>
      </c>
      <c r="N73" s="85">
        <f t="shared" si="16"/>
        <v>0</v>
      </c>
      <c r="O73" s="87">
        <f>+O74+O75</f>
        <v>0</v>
      </c>
      <c r="P73" s="101"/>
    </row>
    <row r="74" spans="2:16" outlineLevel="1">
      <c r="B74" s="23" t="s">
        <v>23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80">
        <f>SUM(C74:N74)</f>
        <v>0</v>
      </c>
      <c r="P74" s="101"/>
    </row>
    <row r="75" spans="2:16" outlineLevel="1">
      <c r="B75" s="33" t="s">
        <v>25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80">
        <f>SUM(C75:N75)</f>
        <v>0</v>
      </c>
      <c r="P75" s="101"/>
    </row>
    <row r="76" spans="2:16">
      <c r="B76" s="34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42"/>
      <c r="P76" s="101"/>
    </row>
    <row r="77" spans="2:16">
      <c r="B77" s="84" t="s">
        <v>49</v>
      </c>
      <c r="C77" s="85">
        <f>+C78+C79</f>
        <v>0</v>
      </c>
      <c r="D77" s="85">
        <f t="shared" ref="D77:N77" si="17">+D78+D79</f>
        <v>0</v>
      </c>
      <c r="E77" s="85">
        <f t="shared" si="17"/>
        <v>0</v>
      </c>
      <c r="F77" s="85">
        <f t="shared" si="17"/>
        <v>0</v>
      </c>
      <c r="G77" s="85">
        <f t="shared" si="17"/>
        <v>0</v>
      </c>
      <c r="H77" s="85">
        <f t="shared" si="17"/>
        <v>0</v>
      </c>
      <c r="I77" s="85">
        <f t="shared" si="17"/>
        <v>0</v>
      </c>
      <c r="J77" s="85">
        <f t="shared" si="17"/>
        <v>0</v>
      </c>
      <c r="K77" s="85">
        <f t="shared" si="17"/>
        <v>0</v>
      </c>
      <c r="L77" s="85">
        <f t="shared" si="17"/>
        <v>0</v>
      </c>
      <c r="M77" s="85">
        <f t="shared" si="17"/>
        <v>0</v>
      </c>
      <c r="N77" s="85">
        <f t="shared" si="17"/>
        <v>0</v>
      </c>
      <c r="O77" s="86">
        <f>+O78+O79</f>
        <v>0</v>
      </c>
      <c r="P77" s="101"/>
    </row>
    <row r="78" spans="2:16" outlineLevel="1">
      <c r="B78" s="23" t="s">
        <v>23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80">
        <f>SUM(C78:N78)</f>
        <v>0</v>
      </c>
      <c r="P78" s="101"/>
    </row>
    <row r="79" spans="2:16" outlineLevel="1">
      <c r="B79" s="33" t="s">
        <v>25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80">
        <f>SUM(C79:N79)</f>
        <v>0</v>
      </c>
      <c r="P79" s="101"/>
    </row>
    <row r="80" spans="2:16">
      <c r="B80" s="34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42"/>
      <c r="P80" s="101"/>
    </row>
    <row r="81" spans="2:16" s="10" customFormat="1">
      <c r="B81" s="84" t="s">
        <v>50</v>
      </c>
      <c r="C81" s="85">
        <f t="shared" ref="C81:N81" si="18">SUM(C82:C83)</f>
        <v>0</v>
      </c>
      <c r="D81" s="85">
        <f t="shared" si="18"/>
        <v>0</v>
      </c>
      <c r="E81" s="85">
        <f t="shared" si="18"/>
        <v>0</v>
      </c>
      <c r="F81" s="85">
        <f t="shared" si="18"/>
        <v>0</v>
      </c>
      <c r="G81" s="85">
        <f t="shared" si="18"/>
        <v>0</v>
      </c>
      <c r="H81" s="85">
        <f t="shared" si="18"/>
        <v>0</v>
      </c>
      <c r="I81" s="85">
        <f t="shared" si="18"/>
        <v>0</v>
      </c>
      <c r="J81" s="85">
        <f t="shared" si="18"/>
        <v>0</v>
      </c>
      <c r="K81" s="85">
        <f t="shared" si="18"/>
        <v>0</v>
      </c>
      <c r="L81" s="85">
        <f t="shared" si="18"/>
        <v>0</v>
      </c>
      <c r="M81" s="85">
        <f t="shared" si="18"/>
        <v>0</v>
      </c>
      <c r="N81" s="85">
        <f t="shared" si="18"/>
        <v>0</v>
      </c>
      <c r="O81" s="87"/>
      <c r="P81" s="101"/>
    </row>
    <row r="82" spans="2:16" s="10" customFormat="1">
      <c r="B82" s="23" t="s">
        <v>23</v>
      </c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80"/>
      <c r="P82" s="101"/>
    </row>
    <row r="83" spans="2:16" s="10" customFormat="1">
      <c r="B83" s="33" t="s">
        <v>25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80"/>
      <c r="P83" s="101"/>
    </row>
    <row r="84" spans="2:16">
      <c r="B84" s="23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42"/>
      <c r="P84" s="101"/>
    </row>
    <row r="85" spans="2:16">
      <c r="B85" s="84" t="s">
        <v>51</v>
      </c>
      <c r="C85" s="85">
        <f t="shared" ref="C85:O85" si="19">SUM(C86:C87)</f>
        <v>-0.35174999999981083</v>
      </c>
      <c r="D85" s="85">
        <f t="shared" si="19"/>
        <v>-1.2057499999999948</v>
      </c>
      <c r="E85" s="85">
        <f t="shared" si="19"/>
        <v>0.22574999999997658</v>
      </c>
      <c r="F85" s="85">
        <f t="shared" si="19"/>
        <v>-1.9645000000000152</v>
      </c>
      <c r="G85" s="85">
        <f t="shared" si="19"/>
        <v>-1.5042499999999563</v>
      </c>
      <c r="H85" s="85">
        <f t="shared" si="19"/>
        <v>0.43649999999999523</v>
      </c>
      <c r="I85" s="85">
        <f t="shared" si="19"/>
        <v>-1.2264999999999873</v>
      </c>
      <c r="J85" s="85">
        <f t="shared" si="19"/>
        <v>7.550000000000523E-2</v>
      </c>
      <c r="K85" s="85">
        <f t="shared" si="19"/>
        <v>0.21800000000001774</v>
      </c>
      <c r="L85" s="85">
        <f t="shared" si="19"/>
        <v>-0.69350000000000023</v>
      </c>
      <c r="M85" s="85">
        <f t="shared" si="19"/>
        <v>-0.40549999999998931</v>
      </c>
      <c r="N85" s="85">
        <f t="shared" si="19"/>
        <v>0.48324999999999818</v>
      </c>
      <c r="O85" s="86">
        <f t="shared" si="19"/>
        <v>-5.912749999999761</v>
      </c>
      <c r="P85" s="101"/>
    </row>
    <row r="86" spans="2:16">
      <c r="B86" s="23" t="s">
        <v>23</v>
      </c>
      <c r="C86" s="62">
        <v>-0.35174999999981083</v>
      </c>
      <c r="D86" s="62">
        <v>-1.2057499999999948</v>
      </c>
      <c r="E86" s="62">
        <v>0.22574999999997658</v>
      </c>
      <c r="F86" s="62">
        <v>-1.9645000000000152</v>
      </c>
      <c r="G86" s="62">
        <v>-1.5042499999999563</v>
      </c>
      <c r="H86" s="62">
        <v>0.43649999999999523</v>
      </c>
      <c r="I86" s="62">
        <v>-1.2264999999999873</v>
      </c>
      <c r="J86" s="62">
        <v>7.550000000000523E-2</v>
      </c>
      <c r="K86" s="62">
        <v>0.21800000000001774</v>
      </c>
      <c r="L86" s="62">
        <v>-0.69350000000000023</v>
      </c>
      <c r="M86" s="62">
        <v>-0.40549999999998931</v>
      </c>
      <c r="N86" s="62">
        <v>0.48324999999999818</v>
      </c>
      <c r="O86" s="80">
        <f>SUM(C86:N86)</f>
        <v>-5.912749999999761</v>
      </c>
      <c r="P86" s="101"/>
    </row>
    <row r="87" spans="2:16" ht="17.25" customHeight="1">
      <c r="B87" s="33" t="s">
        <v>25</v>
      </c>
      <c r="C87" s="62">
        <v>0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80">
        <f>SUM(C87:N87)</f>
        <v>0</v>
      </c>
      <c r="P87" s="101"/>
    </row>
    <row r="88" spans="2:16">
      <c r="B88" s="32"/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42"/>
      <c r="P88" s="101"/>
    </row>
    <row r="89" spans="2:16" s="10" customFormat="1">
      <c r="B89" s="84" t="s">
        <v>52</v>
      </c>
      <c r="C89" s="85">
        <f t="shared" ref="C89:N89" si="20">SUM(C90:C91)</f>
        <v>0</v>
      </c>
      <c r="D89" s="85">
        <f t="shared" si="20"/>
        <v>0</v>
      </c>
      <c r="E89" s="86">
        <f t="shared" si="20"/>
        <v>0</v>
      </c>
      <c r="F89" s="86">
        <f t="shared" si="20"/>
        <v>0</v>
      </c>
      <c r="G89" s="86">
        <f t="shared" si="20"/>
        <v>0</v>
      </c>
      <c r="H89" s="86">
        <f t="shared" si="20"/>
        <v>0</v>
      </c>
      <c r="I89" s="86">
        <f t="shared" si="20"/>
        <v>0</v>
      </c>
      <c r="J89" s="86">
        <f t="shared" si="20"/>
        <v>0</v>
      </c>
      <c r="K89" s="86">
        <f t="shared" si="20"/>
        <v>0</v>
      </c>
      <c r="L89" s="86">
        <f t="shared" si="20"/>
        <v>0</v>
      </c>
      <c r="M89" s="86">
        <f t="shared" si="20"/>
        <v>0</v>
      </c>
      <c r="N89" s="86">
        <f t="shared" si="20"/>
        <v>0</v>
      </c>
      <c r="O89" s="87"/>
      <c r="P89" s="101"/>
    </row>
    <row r="90" spans="2:16" s="10" customFormat="1">
      <c r="B90" s="23" t="s">
        <v>23</v>
      </c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80"/>
      <c r="P90" s="101"/>
    </row>
    <row r="91" spans="2:16" s="10" customFormat="1">
      <c r="B91" s="33" t="s">
        <v>25</v>
      </c>
      <c r="C91" s="50">
        <v>0</v>
      </c>
      <c r="D91" s="50">
        <v>0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80"/>
      <c r="P91" s="101"/>
    </row>
    <row r="92" spans="2:16">
      <c r="B92" s="35"/>
      <c r="C92" s="29"/>
      <c r="D92" s="29"/>
      <c r="E92" s="29"/>
      <c r="F92" s="29"/>
      <c r="G92" s="29"/>
      <c r="H92" s="29"/>
      <c r="I92" s="29"/>
      <c r="J92" s="60"/>
      <c r="K92" s="39"/>
      <c r="L92" s="39"/>
      <c r="M92" s="39"/>
      <c r="N92" s="39"/>
      <c r="O92" s="19"/>
      <c r="P92" s="101"/>
    </row>
    <row r="93" spans="2:16" ht="16.5" thickBot="1">
      <c r="B93" s="107" t="s">
        <v>28</v>
      </c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1"/>
    </row>
    <row r="94" spans="2:16">
      <c r="B94" s="31"/>
      <c r="C94" s="31"/>
      <c r="D94" s="31"/>
      <c r="E94" s="31"/>
      <c r="F94" s="36"/>
      <c r="G94" s="37"/>
      <c r="H94" s="37"/>
      <c r="I94" s="37"/>
      <c r="J94" s="61"/>
      <c r="K94" s="40"/>
      <c r="L94" s="40"/>
      <c r="M94" s="40"/>
      <c r="N94" s="40"/>
      <c r="O94" s="20"/>
      <c r="P94" s="101"/>
    </row>
    <row r="95" spans="2:16" ht="15.75" thickBot="1">
      <c r="B95" s="88" t="s">
        <v>53</v>
      </c>
      <c r="C95" s="89">
        <f>+C96+C102</f>
        <v>10059.612547481249</v>
      </c>
      <c r="D95" s="89">
        <f>+D96+D102</f>
        <v>11837.016881268104</v>
      </c>
      <c r="E95" s="89">
        <f t="shared" ref="E95:N95" si="21">+E96+E102</f>
        <v>7603.6582892575434</v>
      </c>
      <c r="F95" s="89">
        <f t="shared" si="21"/>
        <v>806.92454812467895</v>
      </c>
      <c r="G95" s="89">
        <f t="shared" si="21"/>
        <v>2957.4560389608459</v>
      </c>
      <c r="H95" s="89">
        <f t="shared" si="21"/>
        <v>15469.237303884582</v>
      </c>
      <c r="I95" s="89">
        <f t="shared" si="21"/>
        <v>9520.992887902501</v>
      </c>
      <c r="J95" s="89">
        <f t="shared" si="21"/>
        <v>14722.465533417233</v>
      </c>
      <c r="K95" s="89">
        <f t="shared" si="21"/>
        <v>7669.1421599967362</v>
      </c>
      <c r="L95" s="89">
        <f t="shared" si="21"/>
        <v>792.07458089000011</v>
      </c>
      <c r="M95" s="89">
        <f t="shared" si="21"/>
        <v>5532.8404075154067</v>
      </c>
      <c r="N95" s="89">
        <f t="shared" si="21"/>
        <v>15559.552591974729</v>
      </c>
      <c r="O95" s="90">
        <f>+O96+O102</f>
        <v>102530.97377067361</v>
      </c>
      <c r="P95" s="101"/>
    </row>
    <row r="96" spans="2:16" ht="15.75" thickTop="1">
      <c r="B96" s="91" t="s">
        <v>29</v>
      </c>
      <c r="C96" s="85">
        <f>+C97+C99+C100</f>
        <v>10006.319165981249</v>
      </c>
      <c r="D96" s="85">
        <f t="shared" ref="D96:O96" si="22">+D97+D99+D100</f>
        <v>11740.287184925466</v>
      </c>
      <c r="E96" s="85">
        <f t="shared" si="22"/>
        <v>7563.8151275775435</v>
      </c>
      <c r="F96" s="85">
        <f t="shared" si="22"/>
        <v>768.38782648476797</v>
      </c>
      <c r="G96" s="85">
        <f t="shared" si="22"/>
        <v>2860.2772913214149</v>
      </c>
      <c r="H96" s="85">
        <f t="shared" si="22"/>
        <v>15436.858711354582</v>
      </c>
      <c r="I96" s="85">
        <f t="shared" si="22"/>
        <v>9494.0365653925019</v>
      </c>
      <c r="J96" s="85">
        <f t="shared" si="22"/>
        <v>14636.829108824146</v>
      </c>
      <c r="K96" s="85">
        <f t="shared" si="22"/>
        <v>7646.6694363767365</v>
      </c>
      <c r="L96" s="85">
        <f t="shared" si="22"/>
        <v>770.32775125000012</v>
      </c>
      <c r="M96" s="85">
        <f t="shared" si="22"/>
        <v>5451.4455744178485</v>
      </c>
      <c r="N96" s="85">
        <f t="shared" si="22"/>
        <v>15536.382765574728</v>
      </c>
      <c r="O96" s="85">
        <f t="shared" si="22"/>
        <v>101911.63650948097</v>
      </c>
      <c r="P96" s="101"/>
    </row>
    <row r="97" spans="2:16">
      <c r="B97" s="23" t="s">
        <v>30</v>
      </c>
      <c r="C97" s="70">
        <v>9997.3653460499991</v>
      </c>
      <c r="D97" s="57">
        <v>11734.426618835467</v>
      </c>
      <c r="E97" s="57">
        <v>7560.0410361624981</v>
      </c>
      <c r="F97" s="57">
        <v>768.00975752476802</v>
      </c>
      <c r="G97" s="57">
        <v>2851.4147068014149</v>
      </c>
      <c r="H97" s="57">
        <v>15429.14924958043</v>
      </c>
      <c r="I97" s="57">
        <v>9489.2967062900025</v>
      </c>
      <c r="J97" s="57">
        <v>14629.518984604147</v>
      </c>
      <c r="K97" s="57">
        <v>7642.8523309808106</v>
      </c>
      <c r="L97" s="57">
        <v>769.94686809000007</v>
      </c>
      <c r="M97" s="57">
        <v>5448.7245930218487</v>
      </c>
      <c r="N97" s="57">
        <v>15528.621636458722</v>
      </c>
      <c r="O97" s="80">
        <f>SUM(C97:N97)</f>
        <v>101849.36783440009</v>
      </c>
      <c r="P97" s="101"/>
    </row>
    <row r="98" spans="2:16" s="17" customFormat="1">
      <c r="B98" s="44" t="s">
        <v>24</v>
      </c>
      <c r="C98" s="71">
        <v>9983.3398830599999</v>
      </c>
      <c r="D98" s="51">
        <v>11721.13220821</v>
      </c>
      <c r="E98" s="51">
        <v>7548.1831661668339</v>
      </c>
      <c r="F98" s="51">
        <v>756.13791735000007</v>
      </c>
      <c r="G98" s="51">
        <v>2840.1690505500001</v>
      </c>
      <c r="H98" s="51">
        <v>15418.922970709998</v>
      </c>
      <c r="I98" s="51">
        <v>9479.7181801900024</v>
      </c>
      <c r="J98" s="51">
        <v>14620.248464469998</v>
      </c>
      <c r="K98" s="51">
        <v>7634.2104390785389</v>
      </c>
      <c r="L98" s="51">
        <v>761.76633265000009</v>
      </c>
      <c r="M98" s="51">
        <v>5441.9627595699994</v>
      </c>
      <c r="N98" s="51">
        <v>15522.257624565</v>
      </c>
      <c r="O98" s="95">
        <f>SUM(C98:N98)</f>
        <v>101728.04899657037</v>
      </c>
      <c r="P98" s="101"/>
    </row>
    <row r="99" spans="2:16">
      <c r="B99" s="23" t="s">
        <v>31</v>
      </c>
      <c r="C99" s="70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80">
        <f>SUM(C99:N99)</f>
        <v>0</v>
      </c>
      <c r="P99" s="101"/>
    </row>
    <row r="100" spans="2:16">
      <c r="B100" s="23" t="s">
        <v>32</v>
      </c>
      <c r="C100" s="70">
        <v>8.9538199312500009</v>
      </c>
      <c r="D100" s="57">
        <v>5.8605660899999998</v>
      </c>
      <c r="E100" s="57">
        <v>3.774091415045</v>
      </c>
      <c r="F100" s="57">
        <v>0.37806895999999995</v>
      </c>
      <c r="G100" s="57">
        <v>8.8625845200000004</v>
      </c>
      <c r="H100" s="57">
        <v>7.7094617741520004</v>
      </c>
      <c r="I100" s="57">
        <v>4.7398591024999988</v>
      </c>
      <c r="J100" s="57">
        <v>7.3101242199999987</v>
      </c>
      <c r="K100" s="57">
        <v>3.8171053959260002</v>
      </c>
      <c r="L100" s="57">
        <v>0.38088316000000005</v>
      </c>
      <c r="M100" s="57">
        <v>2.7209813959999996</v>
      </c>
      <c r="N100" s="57">
        <v>7.7611291160059999</v>
      </c>
      <c r="O100" s="80">
        <f>SUM(C100:N100)</f>
        <v>62.268675080879007</v>
      </c>
      <c r="P100" s="101"/>
    </row>
    <row r="101" spans="2:16" s="8" customFormat="1">
      <c r="B101" s="44" t="s">
        <v>24</v>
      </c>
      <c r="C101" s="47">
        <v>8.9538199312500009</v>
      </c>
      <c r="D101" s="47">
        <v>5.8605660899999998</v>
      </c>
      <c r="E101" s="47">
        <v>3.774091415045</v>
      </c>
      <c r="F101" s="47">
        <v>0.37806895999999995</v>
      </c>
      <c r="G101" s="47">
        <v>8.8625845200000004</v>
      </c>
      <c r="H101" s="47">
        <v>7.7094617741520004</v>
      </c>
      <c r="I101" s="47">
        <v>4.7398591024999988</v>
      </c>
      <c r="J101" s="47">
        <v>7.3101242199999987</v>
      </c>
      <c r="K101" s="58">
        <v>3.8171053959260002</v>
      </c>
      <c r="L101" s="47">
        <v>0.38088316000000005</v>
      </c>
      <c r="M101" s="47">
        <v>2.7209813959999996</v>
      </c>
      <c r="N101" s="57">
        <v>7.7611291160059999</v>
      </c>
      <c r="O101" s="95">
        <f>SUM(C101:N101)</f>
        <v>62.268675080879007</v>
      </c>
      <c r="P101" s="101"/>
    </row>
    <row r="102" spans="2:16">
      <c r="B102" s="84" t="s">
        <v>33</v>
      </c>
      <c r="C102" s="85">
        <f>+C103+C104+C105</f>
        <v>53.293381500000002</v>
      </c>
      <c r="D102" s="85">
        <f t="shared" ref="D102:N102" si="23">+D103+D104+D105</f>
        <v>96.729696342638007</v>
      </c>
      <c r="E102" s="85">
        <f t="shared" si="23"/>
        <v>39.843161679999994</v>
      </c>
      <c r="F102" s="85">
        <f t="shared" si="23"/>
        <v>38.536721639910994</v>
      </c>
      <c r="G102" s="85">
        <f t="shared" si="23"/>
        <v>97.178747639430995</v>
      </c>
      <c r="H102" s="85">
        <f t="shared" si="23"/>
        <v>32.378592529999999</v>
      </c>
      <c r="I102" s="85">
        <f t="shared" si="23"/>
        <v>26.95632251</v>
      </c>
      <c r="J102" s="85">
        <f t="shared" si="23"/>
        <v>85.636424593087995</v>
      </c>
      <c r="K102" s="85">
        <f t="shared" si="23"/>
        <v>22.47272362</v>
      </c>
      <c r="L102" s="85">
        <f t="shared" si="23"/>
        <v>21.746829640000001</v>
      </c>
      <c r="M102" s="85">
        <f t="shared" si="23"/>
        <v>81.394833097558006</v>
      </c>
      <c r="N102" s="85">
        <f t="shared" si="23"/>
        <v>23.169826400000002</v>
      </c>
      <c r="O102" s="87">
        <f>+O103+O104+O105</f>
        <v>619.3372611926261</v>
      </c>
      <c r="P102" s="101"/>
    </row>
    <row r="103" spans="2:16">
      <c r="B103" s="23" t="s">
        <v>30</v>
      </c>
      <c r="C103" s="57">
        <v>53.293381500000002</v>
      </c>
      <c r="D103" s="57">
        <v>96.729696342638007</v>
      </c>
      <c r="E103" s="57">
        <v>39.843161679999994</v>
      </c>
      <c r="F103" s="57">
        <v>38.536721639910994</v>
      </c>
      <c r="G103" s="57">
        <v>97.178747639430995</v>
      </c>
      <c r="H103" s="57">
        <v>32.378592529999999</v>
      </c>
      <c r="I103" s="57">
        <v>26.95632251</v>
      </c>
      <c r="J103" s="57">
        <v>85.636424593087995</v>
      </c>
      <c r="K103" s="57">
        <v>22.47272362</v>
      </c>
      <c r="L103" s="57">
        <v>21.746829640000001</v>
      </c>
      <c r="M103" s="57">
        <v>81.394833097558006</v>
      </c>
      <c r="N103" s="57">
        <v>23.169826400000002</v>
      </c>
      <c r="O103" s="80">
        <f>SUM(C103:N103)</f>
        <v>619.3372611926261</v>
      </c>
      <c r="P103" s="101"/>
    </row>
    <row r="104" spans="2:16">
      <c r="B104" s="23" t="s">
        <v>31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80">
        <f>SUM(C104:N104)</f>
        <v>0</v>
      </c>
      <c r="P104" s="101"/>
    </row>
    <row r="105" spans="2:16">
      <c r="B105" s="23" t="s">
        <v>32</v>
      </c>
      <c r="C105" s="57">
        <v>0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80">
        <f>SUM(C105:N105)</f>
        <v>0</v>
      </c>
      <c r="P105" s="101"/>
    </row>
    <row r="106" spans="2:16">
      <c r="B106" s="23"/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80"/>
      <c r="P106" s="101"/>
    </row>
    <row r="107" spans="2:16" ht="15.75" thickBot="1">
      <c r="B107" s="88" t="s">
        <v>54</v>
      </c>
      <c r="C107" s="89">
        <f t="shared" ref="C107:N107" si="24">+C108+C115</f>
        <v>10066.626758639999</v>
      </c>
      <c r="D107" s="89">
        <f t="shared" si="24"/>
        <v>11837.126295712636</v>
      </c>
      <c r="E107" s="89">
        <f t="shared" si="24"/>
        <v>7379.3284616199999</v>
      </c>
      <c r="F107" s="89">
        <f t="shared" si="24"/>
        <v>807.084206319911</v>
      </c>
      <c r="G107" s="89">
        <f t="shared" si="24"/>
        <v>2957.5711675694306</v>
      </c>
      <c r="H107" s="89">
        <f t="shared" si="24"/>
        <v>12084.421459319999</v>
      </c>
      <c r="I107" s="89">
        <f t="shared" si="24"/>
        <v>9536.4894298700019</v>
      </c>
      <c r="J107" s="89">
        <f t="shared" si="24"/>
        <v>14722.460827713088</v>
      </c>
      <c r="K107" s="89">
        <f t="shared" si="24"/>
        <v>7669.3056393399984</v>
      </c>
      <c r="L107" s="89">
        <f t="shared" si="24"/>
        <v>792.11241825000002</v>
      </c>
      <c r="M107" s="89">
        <f t="shared" si="24"/>
        <v>5532.8586608735577</v>
      </c>
      <c r="N107" s="89">
        <f t="shared" si="24"/>
        <v>15544.305920950004</v>
      </c>
      <c r="O107" s="92">
        <f>+O108+O115</f>
        <v>98929.691246178627</v>
      </c>
      <c r="P107" s="101"/>
    </row>
    <row r="108" spans="2:16" ht="15" customHeight="1" thickTop="1">
      <c r="B108" s="91" t="s">
        <v>29</v>
      </c>
      <c r="C108" s="85">
        <f>+C109+C112+C113</f>
        <v>10013.333377139999</v>
      </c>
      <c r="D108" s="85">
        <f t="shared" ref="D108:N108" si="25">+D109+D112+D113</f>
        <v>11740.396599369999</v>
      </c>
      <c r="E108" s="85">
        <f t="shared" si="25"/>
        <v>7339.48529994</v>
      </c>
      <c r="F108" s="85">
        <f t="shared" si="25"/>
        <v>768.54748468000003</v>
      </c>
      <c r="G108" s="85">
        <f t="shared" si="25"/>
        <v>2860.3924199299995</v>
      </c>
      <c r="H108" s="85">
        <f t="shared" si="25"/>
        <v>12052.04286679</v>
      </c>
      <c r="I108" s="85">
        <f t="shared" si="25"/>
        <v>9509.5331073600028</v>
      </c>
      <c r="J108" s="85">
        <f t="shared" si="25"/>
        <v>14636.824403120001</v>
      </c>
      <c r="K108" s="85">
        <f t="shared" si="25"/>
        <v>7646.8329157199987</v>
      </c>
      <c r="L108" s="85">
        <f t="shared" si="25"/>
        <v>770.36558861000003</v>
      </c>
      <c r="M108" s="85">
        <f t="shared" si="25"/>
        <v>5451.4638277759996</v>
      </c>
      <c r="N108" s="85">
        <f t="shared" si="25"/>
        <v>15521.136094550004</v>
      </c>
      <c r="O108" s="85">
        <f>+O109+O112+O113</f>
        <v>98310.353984985995</v>
      </c>
      <c r="P108" s="101"/>
    </row>
    <row r="109" spans="2:16">
      <c r="B109" s="23" t="s">
        <v>30</v>
      </c>
      <c r="C109" s="57">
        <v>10004.37606864</v>
      </c>
      <c r="D109" s="57">
        <v>11734.536033279999</v>
      </c>
      <c r="E109" s="57">
        <v>7335.8233083100004</v>
      </c>
      <c r="F109" s="57">
        <v>768.16941572000007</v>
      </c>
      <c r="G109" s="57">
        <v>2851.5298354099996</v>
      </c>
      <c r="H109" s="57">
        <v>12046.024952</v>
      </c>
      <c r="I109" s="57">
        <v>9504.7855436400023</v>
      </c>
      <c r="J109" s="57">
        <v>14629.514278900002</v>
      </c>
      <c r="K109" s="57">
        <v>7643.0157223499991</v>
      </c>
      <c r="L109" s="57">
        <v>769.98470544999998</v>
      </c>
      <c r="M109" s="57">
        <v>5448.7428463799997</v>
      </c>
      <c r="N109" s="57">
        <v>15513.382574820003</v>
      </c>
      <c r="O109" s="80">
        <f t="shared" ref="O109:O114" si="26">SUM(C109:N109)</f>
        <v>98249.885284899996</v>
      </c>
      <c r="P109" s="101"/>
    </row>
    <row r="110" spans="2:16" s="17" customFormat="1">
      <c r="B110" s="24" t="s">
        <v>24</v>
      </c>
      <c r="C110" s="47">
        <v>9990.3170205599999</v>
      </c>
      <c r="D110" s="47">
        <v>11721.13220821</v>
      </c>
      <c r="E110" s="47">
        <v>7323.9836019100003</v>
      </c>
      <c r="F110" s="47">
        <v>756.13791735000007</v>
      </c>
      <c r="G110" s="47">
        <v>2840.1690505499996</v>
      </c>
      <c r="H110" s="47">
        <v>12035.8290026</v>
      </c>
      <c r="I110" s="47">
        <v>9495.1274176900024</v>
      </c>
      <c r="J110" s="47">
        <v>14620.248464470002</v>
      </c>
      <c r="K110" s="47">
        <v>7634.3863853099992</v>
      </c>
      <c r="L110" s="47">
        <v>761.76633264999998</v>
      </c>
      <c r="M110" s="47">
        <v>5441.9627595699994</v>
      </c>
      <c r="N110" s="47">
        <v>15507.038851370004</v>
      </c>
      <c r="O110" s="95">
        <f t="shared" si="26"/>
        <v>98128.099012240011</v>
      </c>
      <c r="P110" s="101"/>
    </row>
    <row r="111" spans="2:16" s="17" customFormat="1">
      <c r="B111" s="24" t="s">
        <v>68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95">
        <f t="shared" si="26"/>
        <v>0</v>
      </c>
      <c r="P111" s="101"/>
    </row>
    <row r="112" spans="2:16">
      <c r="B112" s="23" t="s">
        <v>31</v>
      </c>
      <c r="C112" s="57">
        <v>0</v>
      </c>
      <c r="D112" s="57">
        <v>0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80">
        <f t="shared" si="26"/>
        <v>0</v>
      </c>
      <c r="P112" s="101"/>
    </row>
    <row r="113" spans="2:16">
      <c r="B113" s="23" t="s">
        <v>32</v>
      </c>
      <c r="C113" s="57">
        <v>8.9573084999999999</v>
      </c>
      <c r="D113" s="57">
        <v>5.8605660899999998</v>
      </c>
      <c r="E113" s="57">
        <v>3.6619916300000002</v>
      </c>
      <c r="F113" s="57">
        <v>0.37806895999999995</v>
      </c>
      <c r="G113" s="57">
        <v>8.8625845200000022</v>
      </c>
      <c r="H113" s="57">
        <v>6.017914789999999</v>
      </c>
      <c r="I113" s="57">
        <v>4.7475637200000005</v>
      </c>
      <c r="J113" s="57">
        <v>7.3101242199999987</v>
      </c>
      <c r="K113" s="57">
        <v>3.81719337</v>
      </c>
      <c r="L113" s="57">
        <v>0.38088316000000005</v>
      </c>
      <c r="M113" s="57">
        <v>2.7209813959999996</v>
      </c>
      <c r="N113" s="57">
        <v>7.7535197299999998</v>
      </c>
      <c r="O113" s="80">
        <f t="shared" si="26"/>
        <v>60.468700086000005</v>
      </c>
      <c r="P113" s="101"/>
    </row>
    <row r="114" spans="2:16" s="17" customFormat="1">
      <c r="B114" s="24" t="s">
        <v>24</v>
      </c>
      <c r="C114" s="47">
        <v>8.9573084999999999</v>
      </c>
      <c r="D114" s="47">
        <v>5.8605660899999998</v>
      </c>
      <c r="E114" s="47">
        <v>3.6619916300000002</v>
      </c>
      <c r="F114" s="47">
        <v>0.37806895999999995</v>
      </c>
      <c r="G114" s="47">
        <v>8.8625845200000022</v>
      </c>
      <c r="H114" s="47">
        <v>6.017914789999999</v>
      </c>
      <c r="I114" s="47">
        <v>4.7475637200000005</v>
      </c>
      <c r="J114" s="47">
        <v>7.3101242199999987</v>
      </c>
      <c r="K114" s="47">
        <v>3.81719337</v>
      </c>
      <c r="L114" s="47">
        <v>0.38088316000000005</v>
      </c>
      <c r="M114" s="47">
        <v>2.7209813959999996</v>
      </c>
      <c r="N114" s="47">
        <v>7.7535197299999998</v>
      </c>
      <c r="O114" s="95">
        <f t="shared" si="26"/>
        <v>60.468700086000005</v>
      </c>
      <c r="P114" s="101"/>
    </row>
    <row r="115" spans="2:16">
      <c r="B115" s="84" t="s">
        <v>33</v>
      </c>
      <c r="C115" s="85">
        <f t="shared" ref="C115:N115" si="27">+C116+C117+C118</f>
        <v>53.293381500000002</v>
      </c>
      <c r="D115" s="85">
        <f t="shared" si="27"/>
        <v>96.729696342638007</v>
      </c>
      <c r="E115" s="85">
        <f t="shared" si="27"/>
        <v>39.843161679999994</v>
      </c>
      <c r="F115" s="85">
        <f t="shared" si="27"/>
        <v>38.536721639910994</v>
      </c>
      <c r="G115" s="85">
        <f t="shared" si="27"/>
        <v>97.178747639430995</v>
      </c>
      <c r="H115" s="85">
        <f t="shared" si="27"/>
        <v>32.378592529999999</v>
      </c>
      <c r="I115" s="85">
        <f t="shared" si="27"/>
        <v>26.95632251</v>
      </c>
      <c r="J115" s="85">
        <f t="shared" si="27"/>
        <v>85.636424593087995</v>
      </c>
      <c r="K115" s="85">
        <f t="shared" si="27"/>
        <v>22.47272362</v>
      </c>
      <c r="L115" s="85">
        <f t="shared" si="27"/>
        <v>21.746829640000001</v>
      </c>
      <c r="M115" s="85">
        <f t="shared" si="27"/>
        <v>81.394833097558006</v>
      </c>
      <c r="N115" s="85">
        <f t="shared" si="27"/>
        <v>23.169826400000002</v>
      </c>
      <c r="O115" s="87">
        <f>+O116+O117+O118</f>
        <v>619.3372611926261</v>
      </c>
      <c r="P115" s="101"/>
    </row>
    <row r="116" spans="2:16">
      <c r="B116" s="23" t="s">
        <v>30</v>
      </c>
      <c r="C116" s="57">
        <v>53.293381500000002</v>
      </c>
      <c r="D116" s="57">
        <v>96.729696342638007</v>
      </c>
      <c r="E116" s="57">
        <v>39.843161679999994</v>
      </c>
      <c r="F116" s="57">
        <v>38.536721639910994</v>
      </c>
      <c r="G116" s="57">
        <v>97.178747639430995</v>
      </c>
      <c r="H116" s="57">
        <v>32.378592529999999</v>
      </c>
      <c r="I116" s="57">
        <v>26.95632251</v>
      </c>
      <c r="J116" s="57">
        <v>85.636424593087995</v>
      </c>
      <c r="K116" s="57">
        <v>22.47272362</v>
      </c>
      <c r="L116" s="57">
        <v>21.746829640000001</v>
      </c>
      <c r="M116" s="57">
        <v>81.394833097558006</v>
      </c>
      <c r="N116" s="57">
        <v>23.169826400000002</v>
      </c>
      <c r="O116" s="80">
        <f>SUM(C116:N116)</f>
        <v>619.3372611926261</v>
      </c>
      <c r="P116" s="101"/>
    </row>
    <row r="117" spans="2:16">
      <c r="B117" s="23" t="s">
        <v>31</v>
      </c>
      <c r="C117" s="57">
        <v>0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80">
        <f>SUM(C117:N117)</f>
        <v>0</v>
      </c>
      <c r="P117" s="101"/>
    </row>
    <row r="118" spans="2:16">
      <c r="B118" s="23" t="s">
        <v>32</v>
      </c>
      <c r="C118" s="57">
        <v>0</v>
      </c>
      <c r="D118" s="57">
        <v>0</v>
      </c>
      <c r="E118" s="57">
        <v>0</v>
      </c>
      <c r="F118" s="57">
        <v>0</v>
      </c>
      <c r="G118" s="57">
        <v>0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80">
        <f>SUM(C118:N118)</f>
        <v>0</v>
      </c>
      <c r="P118" s="101"/>
    </row>
    <row r="119" spans="2:16">
      <c r="B119" s="23"/>
      <c r="C119" s="22">
        <v>0</v>
      </c>
      <c r="D119" s="22">
        <v>0</v>
      </c>
      <c r="E119" s="22">
        <v>0</v>
      </c>
      <c r="F119" s="22">
        <v>0</v>
      </c>
      <c r="G119" s="45">
        <v>0</v>
      </c>
      <c r="H119" s="46">
        <v>0</v>
      </c>
      <c r="I119" s="53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41"/>
      <c r="P119" s="101"/>
    </row>
    <row r="120" spans="2:16" s="10" customFormat="1" ht="15.75" thickBot="1">
      <c r="B120" s="88" t="s">
        <v>55</v>
      </c>
      <c r="C120" s="89">
        <f>+C121+C125</f>
        <v>0</v>
      </c>
      <c r="D120" s="89">
        <f t="shared" ref="D120:O120" si="28">+D121+D125</f>
        <v>0</v>
      </c>
      <c r="E120" s="89">
        <f t="shared" si="28"/>
        <v>0</v>
      </c>
      <c r="F120" s="89">
        <f t="shared" si="28"/>
        <v>0</v>
      </c>
      <c r="G120" s="89">
        <f t="shared" si="28"/>
        <v>0</v>
      </c>
      <c r="H120" s="89">
        <f t="shared" si="28"/>
        <v>0</v>
      </c>
      <c r="I120" s="89">
        <f t="shared" si="28"/>
        <v>0</v>
      </c>
      <c r="J120" s="89">
        <f t="shared" si="28"/>
        <v>0</v>
      </c>
      <c r="K120" s="89">
        <f t="shared" si="28"/>
        <v>0</v>
      </c>
      <c r="L120" s="89">
        <f t="shared" si="28"/>
        <v>0</v>
      </c>
      <c r="M120" s="89">
        <f t="shared" si="28"/>
        <v>0</v>
      </c>
      <c r="N120" s="89">
        <f t="shared" si="28"/>
        <v>0</v>
      </c>
      <c r="O120" s="89">
        <f t="shared" si="28"/>
        <v>0</v>
      </c>
      <c r="P120" s="101"/>
    </row>
    <row r="121" spans="2:16" ht="15.75" thickTop="1">
      <c r="B121" s="91" t="s">
        <v>29</v>
      </c>
      <c r="C121" s="85">
        <f t="shared" ref="C121:O121" si="29">+C122+C123+C124</f>
        <v>0</v>
      </c>
      <c r="D121" s="85">
        <f t="shared" si="29"/>
        <v>0</v>
      </c>
      <c r="E121" s="85">
        <f t="shared" si="29"/>
        <v>0</v>
      </c>
      <c r="F121" s="85">
        <f t="shared" si="29"/>
        <v>0</v>
      </c>
      <c r="G121" s="85">
        <f t="shared" si="29"/>
        <v>0</v>
      </c>
      <c r="H121" s="85">
        <f t="shared" si="29"/>
        <v>0</v>
      </c>
      <c r="I121" s="85">
        <f t="shared" si="29"/>
        <v>0</v>
      </c>
      <c r="J121" s="85">
        <f t="shared" si="29"/>
        <v>0</v>
      </c>
      <c r="K121" s="85">
        <f t="shared" si="29"/>
        <v>0</v>
      </c>
      <c r="L121" s="85">
        <f t="shared" si="29"/>
        <v>0</v>
      </c>
      <c r="M121" s="85">
        <f t="shared" si="29"/>
        <v>0</v>
      </c>
      <c r="N121" s="85">
        <f t="shared" si="29"/>
        <v>0</v>
      </c>
      <c r="O121" s="85">
        <f t="shared" si="29"/>
        <v>0</v>
      </c>
      <c r="P121" s="101"/>
    </row>
    <row r="122" spans="2:16" outlineLevel="1">
      <c r="B122" s="23" t="s">
        <v>30</v>
      </c>
      <c r="C122" s="57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80">
        <f>SUM(C122:N122)</f>
        <v>0</v>
      </c>
      <c r="P122" s="101"/>
    </row>
    <row r="123" spans="2:16" outlineLevel="1">
      <c r="B123" s="23" t="s">
        <v>31</v>
      </c>
      <c r="C123" s="57">
        <v>0</v>
      </c>
      <c r="D123" s="57">
        <v>0</v>
      </c>
      <c r="E123" s="57">
        <v>0</v>
      </c>
      <c r="F123" s="57"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80">
        <f>SUM(C123:N123)</f>
        <v>0</v>
      </c>
      <c r="P123" s="101"/>
    </row>
    <row r="124" spans="2:16" outlineLevel="1">
      <c r="B124" s="23" t="s">
        <v>32</v>
      </c>
      <c r="C124" s="57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80">
        <f>SUM(C124:N124)</f>
        <v>0</v>
      </c>
      <c r="P124" s="101"/>
    </row>
    <row r="125" spans="2:16">
      <c r="B125" s="84" t="s">
        <v>33</v>
      </c>
      <c r="C125" s="85">
        <f t="shared" ref="C125:N125" si="30">+C126+C127+C128</f>
        <v>0</v>
      </c>
      <c r="D125" s="85">
        <f t="shared" si="30"/>
        <v>0</v>
      </c>
      <c r="E125" s="86">
        <f t="shared" si="30"/>
        <v>0</v>
      </c>
      <c r="F125" s="86">
        <f t="shared" si="30"/>
        <v>0</v>
      </c>
      <c r="G125" s="86">
        <f t="shared" si="30"/>
        <v>0</v>
      </c>
      <c r="H125" s="86">
        <f t="shared" si="30"/>
        <v>0</v>
      </c>
      <c r="I125" s="86">
        <f t="shared" si="30"/>
        <v>0</v>
      </c>
      <c r="J125" s="86">
        <f t="shared" si="30"/>
        <v>0</v>
      </c>
      <c r="K125" s="86">
        <f t="shared" si="30"/>
        <v>0</v>
      </c>
      <c r="L125" s="86">
        <f t="shared" si="30"/>
        <v>0</v>
      </c>
      <c r="M125" s="86">
        <f t="shared" si="30"/>
        <v>0</v>
      </c>
      <c r="N125" s="86">
        <f t="shared" si="30"/>
        <v>0</v>
      </c>
      <c r="O125" s="87">
        <f>+O126+O127+O128</f>
        <v>0</v>
      </c>
      <c r="P125" s="101"/>
    </row>
    <row r="126" spans="2:16" outlineLevel="1">
      <c r="B126" s="23" t="s">
        <v>34</v>
      </c>
      <c r="C126" s="57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80">
        <f>SUM(C126:N126)</f>
        <v>0</v>
      </c>
      <c r="P126" s="101"/>
    </row>
    <row r="127" spans="2:16" outlineLevel="1">
      <c r="B127" s="23" t="s">
        <v>31</v>
      </c>
      <c r="C127" s="57">
        <v>0</v>
      </c>
      <c r="D127" s="57">
        <v>0</v>
      </c>
      <c r="E127" s="57">
        <v>0</v>
      </c>
      <c r="F127" s="57">
        <v>0</v>
      </c>
      <c r="G127" s="57">
        <v>0</v>
      </c>
      <c r="H127" s="57">
        <v>0</v>
      </c>
      <c r="I127" s="57">
        <v>0</v>
      </c>
      <c r="J127" s="57">
        <v>0</v>
      </c>
      <c r="K127" s="57">
        <v>0</v>
      </c>
      <c r="L127" s="57">
        <v>0</v>
      </c>
      <c r="M127" s="57">
        <v>0</v>
      </c>
      <c r="N127" s="57">
        <v>0</v>
      </c>
      <c r="O127" s="80">
        <f>SUM(C127:N127)</f>
        <v>0</v>
      </c>
      <c r="P127" s="101"/>
    </row>
    <row r="128" spans="2:16" outlineLevel="1">
      <c r="B128" s="23" t="s">
        <v>32</v>
      </c>
      <c r="C128" s="57">
        <v>0</v>
      </c>
      <c r="D128" s="57">
        <v>0</v>
      </c>
      <c r="E128" s="57">
        <v>0</v>
      </c>
      <c r="F128" s="57">
        <v>0</v>
      </c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80">
        <f>SUM(C128:N128)</f>
        <v>0</v>
      </c>
      <c r="P128" s="101"/>
    </row>
    <row r="129" spans="2:16">
      <c r="B129" s="23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80"/>
      <c r="P129" s="101"/>
    </row>
    <row r="130" spans="2:16" ht="15.75" thickBot="1">
      <c r="B130" s="88" t="s">
        <v>56</v>
      </c>
      <c r="C130" s="89">
        <f t="shared" ref="C130:O130" si="31">+C131+C136</f>
        <v>0</v>
      </c>
      <c r="D130" s="89">
        <f t="shared" si="31"/>
        <v>0</v>
      </c>
      <c r="E130" s="89">
        <f t="shared" si="31"/>
        <v>0</v>
      </c>
      <c r="F130" s="89">
        <f t="shared" si="31"/>
        <v>0</v>
      </c>
      <c r="G130" s="89">
        <f t="shared" si="31"/>
        <v>0</v>
      </c>
      <c r="H130" s="89">
        <f t="shared" si="31"/>
        <v>0</v>
      </c>
      <c r="I130" s="89">
        <f t="shared" si="31"/>
        <v>0</v>
      </c>
      <c r="J130" s="89">
        <f t="shared" si="31"/>
        <v>0</v>
      </c>
      <c r="K130" s="89">
        <f t="shared" si="31"/>
        <v>0</v>
      </c>
      <c r="L130" s="89">
        <f t="shared" si="31"/>
        <v>0</v>
      </c>
      <c r="M130" s="89">
        <f t="shared" si="31"/>
        <v>0</v>
      </c>
      <c r="N130" s="89">
        <f t="shared" si="31"/>
        <v>0</v>
      </c>
      <c r="O130" s="89">
        <f t="shared" si="31"/>
        <v>0</v>
      </c>
      <c r="P130" s="101"/>
    </row>
    <row r="131" spans="2:16" ht="15.75" thickTop="1">
      <c r="B131" s="91" t="s">
        <v>29</v>
      </c>
      <c r="C131" s="85">
        <f>+C132+C134+C135</f>
        <v>0</v>
      </c>
      <c r="D131" s="85">
        <f t="shared" ref="D131:O131" si="32">+D132+D134+D135</f>
        <v>0</v>
      </c>
      <c r="E131" s="85">
        <f t="shared" si="32"/>
        <v>0</v>
      </c>
      <c r="F131" s="85">
        <f t="shared" si="32"/>
        <v>0</v>
      </c>
      <c r="G131" s="85">
        <f t="shared" si="32"/>
        <v>0</v>
      </c>
      <c r="H131" s="85">
        <f t="shared" si="32"/>
        <v>0</v>
      </c>
      <c r="I131" s="85">
        <f t="shared" si="32"/>
        <v>0</v>
      </c>
      <c r="J131" s="85">
        <f t="shared" si="32"/>
        <v>0</v>
      </c>
      <c r="K131" s="85">
        <f t="shared" si="32"/>
        <v>0</v>
      </c>
      <c r="L131" s="85">
        <f t="shared" si="32"/>
        <v>0</v>
      </c>
      <c r="M131" s="85">
        <f t="shared" si="32"/>
        <v>0</v>
      </c>
      <c r="N131" s="85">
        <f t="shared" si="32"/>
        <v>0</v>
      </c>
      <c r="O131" s="85">
        <f t="shared" si="32"/>
        <v>0</v>
      </c>
      <c r="P131" s="101"/>
    </row>
    <row r="132" spans="2:16">
      <c r="B132" s="23" t="s">
        <v>30</v>
      </c>
      <c r="C132" s="57">
        <v>0</v>
      </c>
      <c r="D132" s="57">
        <v>0</v>
      </c>
      <c r="E132" s="57">
        <v>0</v>
      </c>
      <c r="F132" s="57">
        <v>0</v>
      </c>
      <c r="G132" s="57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80">
        <f>SUM(C132:N132)</f>
        <v>0</v>
      </c>
      <c r="P132" s="101"/>
    </row>
    <row r="133" spans="2:16" s="17" customFormat="1">
      <c r="B133" s="44" t="s">
        <v>24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80">
        <f t="shared" ref="O133:O134" si="33">SUM(C133:N133)</f>
        <v>0</v>
      </c>
      <c r="P133" s="101"/>
    </row>
    <row r="134" spans="2:16">
      <c r="B134" s="23" t="s">
        <v>31</v>
      </c>
      <c r="C134" s="57">
        <v>0</v>
      </c>
      <c r="D134" s="57">
        <v>0</v>
      </c>
      <c r="E134" s="57">
        <v>0</v>
      </c>
      <c r="F134" s="57">
        <v>0</v>
      </c>
      <c r="G134" s="57">
        <v>0</v>
      </c>
      <c r="H134" s="57">
        <v>0</v>
      </c>
      <c r="I134" s="57">
        <v>0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80">
        <f t="shared" si="33"/>
        <v>0</v>
      </c>
      <c r="P134" s="101"/>
    </row>
    <row r="135" spans="2:16">
      <c r="B135" s="23" t="s">
        <v>32</v>
      </c>
      <c r="C135" s="57">
        <v>0</v>
      </c>
      <c r="D135" s="57">
        <v>0</v>
      </c>
      <c r="E135" s="57">
        <v>0</v>
      </c>
      <c r="F135" s="57">
        <v>0</v>
      </c>
      <c r="G135" s="57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7">
        <v>0</v>
      </c>
      <c r="O135" s="80">
        <f>SUM(C135:N135)</f>
        <v>0</v>
      </c>
      <c r="P135" s="101"/>
    </row>
    <row r="136" spans="2:16">
      <c r="B136" s="84" t="s">
        <v>33</v>
      </c>
      <c r="C136" s="85">
        <f>+C137+C138+C139</f>
        <v>0</v>
      </c>
      <c r="D136" s="85">
        <f t="shared" ref="D136:N136" si="34">+D137+D138+D139</f>
        <v>0</v>
      </c>
      <c r="E136" s="85">
        <f t="shared" si="34"/>
        <v>0</v>
      </c>
      <c r="F136" s="85">
        <f t="shared" si="34"/>
        <v>0</v>
      </c>
      <c r="G136" s="85">
        <f t="shared" si="34"/>
        <v>0</v>
      </c>
      <c r="H136" s="85">
        <f t="shared" si="34"/>
        <v>0</v>
      </c>
      <c r="I136" s="85">
        <f t="shared" si="34"/>
        <v>0</v>
      </c>
      <c r="J136" s="85">
        <f t="shared" si="34"/>
        <v>0</v>
      </c>
      <c r="K136" s="85">
        <f t="shared" si="34"/>
        <v>0</v>
      </c>
      <c r="L136" s="85">
        <f t="shared" si="34"/>
        <v>0</v>
      </c>
      <c r="M136" s="85">
        <f t="shared" si="34"/>
        <v>0</v>
      </c>
      <c r="N136" s="85">
        <f t="shared" si="34"/>
        <v>0</v>
      </c>
      <c r="O136" s="87">
        <f>+O137+O138+O139</f>
        <v>0</v>
      </c>
      <c r="P136" s="101"/>
    </row>
    <row r="137" spans="2:16">
      <c r="B137" s="23" t="s">
        <v>30</v>
      </c>
      <c r="C137" s="57">
        <v>0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80">
        <f>SUM(C137:N137)</f>
        <v>0</v>
      </c>
      <c r="P137" s="101"/>
    </row>
    <row r="138" spans="2:16">
      <c r="B138" s="23" t="s">
        <v>31</v>
      </c>
      <c r="C138" s="57">
        <v>0</v>
      </c>
      <c r="D138" s="57">
        <v>0</v>
      </c>
      <c r="E138" s="57">
        <v>0</v>
      </c>
      <c r="F138" s="57">
        <v>0</v>
      </c>
      <c r="G138" s="57">
        <v>0</v>
      </c>
      <c r="H138" s="57">
        <v>0</v>
      </c>
      <c r="I138" s="57">
        <v>0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80">
        <f>SUM(C138:N138)</f>
        <v>0</v>
      </c>
      <c r="P138" s="101"/>
    </row>
    <row r="139" spans="2:16">
      <c r="B139" s="23" t="s">
        <v>32</v>
      </c>
      <c r="C139" s="57">
        <v>0</v>
      </c>
      <c r="D139" s="57">
        <v>0</v>
      </c>
      <c r="E139" s="57">
        <v>0</v>
      </c>
      <c r="F139" s="57">
        <v>0</v>
      </c>
      <c r="G139" s="57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80">
        <f>SUM(C139:N139)</f>
        <v>0</v>
      </c>
      <c r="P139" s="101"/>
    </row>
    <row r="140" spans="2:16">
      <c r="B140" s="23"/>
      <c r="C140" s="22"/>
      <c r="D140" s="22"/>
      <c r="E140" s="22"/>
      <c r="F140" s="22"/>
      <c r="G140" s="45"/>
      <c r="H140" s="46"/>
      <c r="I140" s="53"/>
      <c r="J140" s="57"/>
      <c r="K140" s="57"/>
      <c r="L140" s="57"/>
      <c r="M140" s="57"/>
      <c r="N140" s="57"/>
      <c r="O140" s="41"/>
      <c r="P140" s="101"/>
    </row>
    <row r="141" spans="2:16" ht="15.75" thickBot="1">
      <c r="B141" s="88" t="s">
        <v>57</v>
      </c>
      <c r="C141" s="89">
        <f>+C142+C148</f>
        <v>0</v>
      </c>
      <c r="D141" s="89">
        <f t="shared" ref="D141:O141" si="35">+D142+D148</f>
        <v>0</v>
      </c>
      <c r="E141" s="89">
        <f t="shared" si="35"/>
        <v>225.04246089999998</v>
      </c>
      <c r="F141" s="89">
        <f t="shared" si="35"/>
        <v>0</v>
      </c>
      <c r="G141" s="89">
        <f t="shared" si="35"/>
        <v>0</v>
      </c>
      <c r="H141" s="89">
        <f t="shared" si="35"/>
        <v>3376.9019732900006</v>
      </c>
      <c r="I141" s="89">
        <f t="shared" si="35"/>
        <v>0</v>
      </c>
      <c r="J141" s="89">
        <f t="shared" si="35"/>
        <v>0</v>
      </c>
      <c r="K141" s="89">
        <f t="shared" si="35"/>
        <v>0</v>
      </c>
      <c r="L141" s="89">
        <f t="shared" si="35"/>
        <v>0</v>
      </c>
      <c r="M141" s="89">
        <f t="shared" si="35"/>
        <v>0</v>
      </c>
      <c r="N141" s="89">
        <f t="shared" si="35"/>
        <v>0</v>
      </c>
      <c r="O141" s="89">
        <f t="shared" si="35"/>
        <v>3601.9444341900003</v>
      </c>
      <c r="P141" s="101"/>
    </row>
    <row r="142" spans="2:16" ht="15.75" thickTop="1">
      <c r="B142" s="91" t="s">
        <v>29</v>
      </c>
      <c r="C142" s="85">
        <f t="shared" ref="C142:N142" si="36">+C143+C145+C146</f>
        <v>0</v>
      </c>
      <c r="D142" s="85">
        <f t="shared" si="36"/>
        <v>0</v>
      </c>
      <c r="E142" s="86">
        <f>+E143+E145+E146</f>
        <v>225.04246089999998</v>
      </c>
      <c r="F142" s="86">
        <f t="shared" si="36"/>
        <v>0</v>
      </c>
      <c r="G142" s="86">
        <f t="shared" si="36"/>
        <v>0</v>
      </c>
      <c r="H142" s="86">
        <f t="shared" si="36"/>
        <v>3376.9019732900006</v>
      </c>
      <c r="I142" s="86">
        <f t="shared" si="36"/>
        <v>0</v>
      </c>
      <c r="J142" s="86">
        <f t="shared" si="36"/>
        <v>0</v>
      </c>
      <c r="K142" s="86">
        <f t="shared" si="36"/>
        <v>0</v>
      </c>
      <c r="L142" s="86">
        <f t="shared" si="36"/>
        <v>0</v>
      </c>
      <c r="M142" s="86">
        <f t="shared" si="36"/>
        <v>0</v>
      </c>
      <c r="N142" s="86">
        <f t="shared" si="36"/>
        <v>0</v>
      </c>
      <c r="O142" s="86">
        <f>+O143+O145+O146</f>
        <v>3601.9444341900003</v>
      </c>
      <c r="P142" s="101"/>
    </row>
    <row r="143" spans="2:16">
      <c r="B143" s="23" t="s">
        <v>30</v>
      </c>
      <c r="C143" s="57">
        <v>0</v>
      </c>
      <c r="D143" s="57">
        <v>0</v>
      </c>
      <c r="E143" s="57">
        <v>224.92999589999999</v>
      </c>
      <c r="F143" s="57">
        <v>0</v>
      </c>
      <c r="G143" s="57">
        <v>0</v>
      </c>
      <c r="H143" s="57">
        <v>3375.2143661100004</v>
      </c>
      <c r="I143" s="57">
        <v>0</v>
      </c>
      <c r="J143" s="57">
        <v>0</v>
      </c>
      <c r="K143" s="57">
        <v>0</v>
      </c>
      <c r="L143" s="57">
        <v>0</v>
      </c>
      <c r="M143" s="57">
        <v>0</v>
      </c>
      <c r="N143" s="57">
        <v>0</v>
      </c>
      <c r="O143" s="80">
        <f>SUM(C143:N143)</f>
        <v>3600.1443620100003</v>
      </c>
      <c r="P143" s="101"/>
    </row>
    <row r="144" spans="2:16" s="17" customFormat="1">
      <c r="B144" s="44" t="s">
        <v>24</v>
      </c>
      <c r="C144" s="47">
        <v>0</v>
      </c>
      <c r="D144" s="47">
        <v>0</v>
      </c>
      <c r="E144" s="47">
        <v>224.92999589999999</v>
      </c>
      <c r="F144" s="47">
        <v>0</v>
      </c>
      <c r="G144" s="47">
        <v>0</v>
      </c>
      <c r="H144" s="47">
        <v>3375.2143661100004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98">
        <f t="shared" ref="O144:O147" si="37">SUM(C144:N144)</f>
        <v>3600.1443620100003</v>
      </c>
      <c r="P144" s="101"/>
    </row>
    <row r="145" spans="2:16">
      <c r="B145" s="23" t="s">
        <v>31</v>
      </c>
      <c r="C145" s="57">
        <v>0</v>
      </c>
      <c r="D145" s="57">
        <v>0</v>
      </c>
      <c r="E145" s="4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96">
        <f t="shared" si="37"/>
        <v>0</v>
      </c>
      <c r="P145" s="101"/>
    </row>
    <row r="146" spans="2:16">
      <c r="B146" s="23" t="s">
        <v>32</v>
      </c>
      <c r="C146" s="57">
        <v>0</v>
      </c>
      <c r="D146" s="57">
        <v>0</v>
      </c>
      <c r="E146" s="47">
        <v>0.112465</v>
      </c>
      <c r="F146" s="57">
        <v>0</v>
      </c>
      <c r="G146" s="57">
        <v>0</v>
      </c>
      <c r="H146" s="57">
        <v>1.6876071800000001</v>
      </c>
      <c r="I146" s="57">
        <v>0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96">
        <f t="shared" si="37"/>
        <v>1.8000721800000001</v>
      </c>
      <c r="P146" s="101"/>
    </row>
    <row r="147" spans="2:16" s="17" customFormat="1">
      <c r="B147" s="44" t="s">
        <v>24</v>
      </c>
      <c r="C147" s="47">
        <v>0</v>
      </c>
      <c r="D147" s="47">
        <v>0</v>
      </c>
      <c r="E147" s="47">
        <v>0.112465</v>
      </c>
      <c r="F147" s="47">
        <v>0</v>
      </c>
      <c r="G147" s="47">
        <v>0</v>
      </c>
      <c r="H147" s="47">
        <v>1.6876071800000001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80">
        <f t="shared" si="37"/>
        <v>1.8000721800000001</v>
      </c>
      <c r="P147" s="101"/>
    </row>
    <row r="148" spans="2:16">
      <c r="B148" s="84" t="s">
        <v>33</v>
      </c>
      <c r="C148" s="85">
        <f t="shared" ref="C148:O148" si="38">+C149+C150+C151</f>
        <v>0</v>
      </c>
      <c r="D148" s="85">
        <f t="shared" si="38"/>
        <v>0</v>
      </c>
      <c r="E148" s="85">
        <f t="shared" si="38"/>
        <v>0</v>
      </c>
      <c r="F148" s="85">
        <f t="shared" si="38"/>
        <v>0</v>
      </c>
      <c r="G148" s="85">
        <f t="shared" si="38"/>
        <v>0</v>
      </c>
      <c r="H148" s="85">
        <f t="shared" si="38"/>
        <v>0</v>
      </c>
      <c r="I148" s="85">
        <f t="shared" si="38"/>
        <v>0</v>
      </c>
      <c r="J148" s="85">
        <f t="shared" si="38"/>
        <v>0</v>
      </c>
      <c r="K148" s="85">
        <f t="shared" si="38"/>
        <v>0</v>
      </c>
      <c r="L148" s="85">
        <f t="shared" si="38"/>
        <v>0</v>
      </c>
      <c r="M148" s="85">
        <f t="shared" si="38"/>
        <v>0</v>
      </c>
      <c r="N148" s="85">
        <f t="shared" si="38"/>
        <v>0</v>
      </c>
      <c r="O148" s="86">
        <f t="shared" si="38"/>
        <v>0</v>
      </c>
      <c r="P148" s="101"/>
    </row>
    <row r="149" spans="2:16">
      <c r="B149" s="11" t="s">
        <v>30</v>
      </c>
      <c r="C149" s="57">
        <v>0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80">
        <f>SUM(C149:N149)</f>
        <v>0</v>
      </c>
      <c r="P149" s="101"/>
    </row>
    <row r="150" spans="2:16">
      <c r="B150" s="11" t="s">
        <v>31</v>
      </c>
      <c r="C150" s="57">
        <v>0</v>
      </c>
      <c r="D150" s="57">
        <v>0</v>
      </c>
      <c r="E150" s="57">
        <v>0</v>
      </c>
      <c r="F150" s="57">
        <v>0</v>
      </c>
      <c r="G150" s="57">
        <v>0</v>
      </c>
      <c r="H150" s="57">
        <v>0</v>
      </c>
      <c r="I150" s="57">
        <v>0</v>
      </c>
      <c r="J150" s="57">
        <v>0</v>
      </c>
      <c r="K150" s="57">
        <v>0</v>
      </c>
      <c r="L150" s="57">
        <v>0</v>
      </c>
      <c r="M150" s="57">
        <v>0</v>
      </c>
      <c r="N150" s="57">
        <v>0</v>
      </c>
      <c r="O150" s="80">
        <f t="shared" ref="O150:O151" si="39">SUM(C150:N150)</f>
        <v>0</v>
      </c>
      <c r="P150" s="101"/>
    </row>
    <row r="151" spans="2:16">
      <c r="B151" s="11" t="s">
        <v>32</v>
      </c>
      <c r="C151" s="57">
        <v>0</v>
      </c>
      <c r="D151" s="57">
        <v>0</v>
      </c>
      <c r="E151" s="57">
        <v>0</v>
      </c>
      <c r="F151" s="57">
        <v>0</v>
      </c>
      <c r="G151" s="57">
        <v>0</v>
      </c>
      <c r="H151" s="57">
        <v>0</v>
      </c>
      <c r="I151" s="57">
        <v>0</v>
      </c>
      <c r="J151" s="57">
        <v>0</v>
      </c>
      <c r="K151" s="57">
        <v>0</v>
      </c>
      <c r="L151" s="57">
        <v>0</v>
      </c>
      <c r="M151" s="57">
        <v>0</v>
      </c>
      <c r="N151" s="57">
        <v>0</v>
      </c>
      <c r="O151" s="80">
        <f t="shared" si="39"/>
        <v>0</v>
      </c>
      <c r="P151" s="101"/>
    </row>
    <row r="152" spans="2:16">
      <c r="B152" s="11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43"/>
      <c r="P152" s="101"/>
    </row>
    <row r="153" spans="2:16" s="10" customFormat="1" ht="15.75" thickBot="1">
      <c r="B153" s="88" t="s">
        <v>58</v>
      </c>
      <c r="C153" s="89">
        <f>+C154+C158</f>
        <v>18137.38324829</v>
      </c>
      <c r="D153" s="89">
        <f t="shared" ref="D153:N153" si="40">+D154+D158</f>
        <v>16113.939434729999</v>
      </c>
      <c r="E153" s="89">
        <f t="shared" si="40"/>
        <v>16113.939434729999</v>
      </c>
      <c r="F153" s="89">
        <f t="shared" si="40"/>
        <v>16338.981895629999</v>
      </c>
      <c r="G153" s="89">
        <f t="shared" si="40"/>
        <v>16113.939434729999</v>
      </c>
      <c r="H153" s="89">
        <f t="shared" si="40"/>
        <v>16113.939434729999</v>
      </c>
      <c r="I153" s="89">
        <f t="shared" si="40"/>
        <v>19490.841408019998</v>
      </c>
      <c r="J153" s="89">
        <f t="shared" si="40"/>
        <v>16113.939434729999</v>
      </c>
      <c r="K153" s="89">
        <f t="shared" si="40"/>
        <v>16113.939434729999</v>
      </c>
      <c r="L153" s="89">
        <f t="shared" si="40"/>
        <v>16113.939434729999</v>
      </c>
      <c r="M153" s="89">
        <f t="shared" si="40"/>
        <v>16113.939434729999</v>
      </c>
      <c r="N153" s="89">
        <f t="shared" si="40"/>
        <v>16113.939434729999</v>
      </c>
      <c r="O153" s="92"/>
      <c r="P153" s="101"/>
    </row>
    <row r="154" spans="2:16" s="10" customFormat="1" ht="15.75" thickTop="1">
      <c r="B154" s="91" t="s">
        <v>29</v>
      </c>
      <c r="C154" s="85">
        <f>SUM(C155:C157)</f>
        <v>18137.38324829</v>
      </c>
      <c r="D154" s="85">
        <f t="shared" ref="D154:N154" si="41">SUM(D155:D157)</f>
        <v>16113.939434729999</v>
      </c>
      <c r="E154" s="85">
        <f t="shared" si="41"/>
        <v>16113.939434729999</v>
      </c>
      <c r="F154" s="85">
        <f t="shared" si="41"/>
        <v>16338.981895629999</v>
      </c>
      <c r="G154" s="85">
        <f t="shared" si="41"/>
        <v>16113.939434729999</v>
      </c>
      <c r="H154" s="85">
        <f t="shared" si="41"/>
        <v>16113.939434729999</v>
      </c>
      <c r="I154" s="85">
        <f t="shared" si="41"/>
        <v>19490.841408019998</v>
      </c>
      <c r="J154" s="85">
        <f t="shared" si="41"/>
        <v>16113.939434729999</v>
      </c>
      <c r="K154" s="85">
        <f t="shared" si="41"/>
        <v>16113.939434729999</v>
      </c>
      <c r="L154" s="85">
        <f t="shared" si="41"/>
        <v>16113.939434729999</v>
      </c>
      <c r="M154" s="85">
        <f t="shared" si="41"/>
        <v>16113.939434729999</v>
      </c>
      <c r="N154" s="85">
        <f t="shared" si="41"/>
        <v>16113.939434729999</v>
      </c>
      <c r="O154" s="87"/>
      <c r="P154" s="101"/>
    </row>
    <row r="155" spans="2:16" s="10" customFormat="1">
      <c r="B155" s="11" t="s">
        <v>30</v>
      </c>
      <c r="C155" s="48">
        <v>18136.372031989999</v>
      </c>
      <c r="D155" s="57">
        <v>16113.939434729999</v>
      </c>
      <c r="E155" s="57">
        <v>16113.939434729999</v>
      </c>
      <c r="F155" s="57">
        <v>16338.869430629999</v>
      </c>
      <c r="G155" s="57">
        <v>16113.939434729999</v>
      </c>
      <c r="H155" s="57">
        <v>16113.939434729999</v>
      </c>
      <c r="I155" s="57">
        <v>19489.153800839998</v>
      </c>
      <c r="J155" s="57">
        <v>16113.939434729999</v>
      </c>
      <c r="K155" s="57">
        <v>16113.939434729999</v>
      </c>
      <c r="L155" s="57">
        <v>16113.939434729999</v>
      </c>
      <c r="M155" s="57">
        <v>16113.939434729999</v>
      </c>
      <c r="N155" s="57">
        <v>16113.939434729999</v>
      </c>
      <c r="O155" s="80"/>
      <c r="P155" s="101"/>
    </row>
    <row r="156" spans="2:16" s="10" customFormat="1">
      <c r="B156" s="11" t="s">
        <v>31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80"/>
      <c r="P156" s="101"/>
    </row>
    <row r="157" spans="2:16" s="10" customFormat="1">
      <c r="B157" s="11" t="s">
        <v>32</v>
      </c>
      <c r="C157" s="52">
        <v>1.0112163000000001</v>
      </c>
      <c r="D157" s="52">
        <v>0</v>
      </c>
      <c r="E157" s="52">
        <v>0</v>
      </c>
      <c r="F157" s="52">
        <v>0.112465</v>
      </c>
      <c r="G157" s="52">
        <v>0</v>
      </c>
      <c r="H157" s="52">
        <v>0</v>
      </c>
      <c r="I157" s="52">
        <v>1.6876071800000001</v>
      </c>
      <c r="J157" s="52">
        <v>2.2204460492503131E-16</v>
      </c>
      <c r="K157" s="52">
        <v>2.2204460492503131E-16</v>
      </c>
      <c r="L157" s="52">
        <v>2.2204460492503131E-16</v>
      </c>
      <c r="M157" s="52">
        <v>2.2204460492503131E-16</v>
      </c>
      <c r="N157" s="52">
        <v>2.2204460492503131E-16</v>
      </c>
      <c r="O157" s="80"/>
      <c r="P157" s="101"/>
    </row>
    <row r="158" spans="2:16" s="10" customFormat="1">
      <c r="B158" s="84" t="s">
        <v>33</v>
      </c>
      <c r="C158" s="85">
        <f>SUM(C159:C161)</f>
        <v>0</v>
      </c>
      <c r="D158" s="85">
        <f t="shared" ref="D158:N158" si="42">SUM(D159:D161)</f>
        <v>0</v>
      </c>
      <c r="E158" s="85">
        <f t="shared" si="42"/>
        <v>0</v>
      </c>
      <c r="F158" s="85">
        <f t="shared" si="42"/>
        <v>0</v>
      </c>
      <c r="G158" s="85">
        <f t="shared" si="42"/>
        <v>0</v>
      </c>
      <c r="H158" s="85">
        <f t="shared" si="42"/>
        <v>0</v>
      </c>
      <c r="I158" s="85">
        <f t="shared" si="42"/>
        <v>0</v>
      </c>
      <c r="J158" s="85">
        <f t="shared" si="42"/>
        <v>0</v>
      </c>
      <c r="K158" s="85">
        <f t="shared" si="42"/>
        <v>0</v>
      </c>
      <c r="L158" s="85">
        <f t="shared" si="42"/>
        <v>0</v>
      </c>
      <c r="M158" s="85">
        <f t="shared" si="42"/>
        <v>0</v>
      </c>
      <c r="N158" s="85">
        <f t="shared" si="42"/>
        <v>0</v>
      </c>
      <c r="O158" s="87"/>
      <c r="P158" s="101"/>
    </row>
    <row r="159" spans="2:16" s="10" customFormat="1">
      <c r="B159" s="11" t="s">
        <v>30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2">
        <v>0</v>
      </c>
      <c r="M159" s="52">
        <v>0</v>
      </c>
      <c r="N159" s="52">
        <v>0</v>
      </c>
      <c r="O159" s="80"/>
      <c r="P159" s="101"/>
    </row>
    <row r="160" spans="2:16" s="10" customFormat="1">
      <c r="B160" s="11" t="s">
        <v>31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2">
        <v>0</v>
      </c>
      <c r="M160" s="52">
        <v>0</v>
      </c>
      <c r="N160" s="52">
        <v>0</v>
      </c>
      <c r="O160" s="80"/>
      <c r="P160" s="101"/>
    </row>
    <row r="161" spans="2:16" s="10" customFormat="1">
      <c r="B161" s="11" t="s">
        <v>32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52">
        <v>0</v>
      </c>
      <c r="O161" s="80"/>
      <c r="P161" s="101"/>
    </row>
    <row r="162" spans="2:16" s="10" customFormat="1">
      <c r="B162" s="11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41"/>
      <c r="P162" s="101"/>
    </row>
    <row r="163" spans="2:16" ht="15.75" thickBot="1">
      <c r="B163" s="88" t="s">
        <v>59</v>
      </c>
      <c r="C163" s="89">
        <f t="shared" ref="C163:N163" si="43">+C164+C170</f>
        <v>2023.4438135599999</v>
      </c>
      <c r="D163" s="89">
        <f t="shared" si="43"/>
        <v>0</v>
      </c>
      <c r="E163" s="89">
        <f t="shared" si="43"/>
        <v>0</v>
      </c>
      <c r="F163" s="89">
        <f t="shared" si="43"/>
        <v>225.04246089999998</v>
      </c>
      <c r="G163" s="89">
        <f t="shared" si="43"/>
        <v>0</v>
      </c>
      <c r="H163" s="89">
        <f t="shared" si="43"/>
        <v>0</v>
      </c>
      <c r="I163" s="89">
        <f t="shared" si="43"/>
        <v>3376.9019732900006</v>
      </c>
      <c r="J163" s="89">
        <f t="shared" si="43"/>
        <v>0</v>
      </c>
      <c r="K163" s="89">
        <f t="shared" si="43"/>
        <v>0</v>
      </c>
      <c r="L163" s="89">
        <f t="shared" si="43"/>
        <v>0</v>
      </c>
      <c r="M163" s="89">
        <f t="shared" si="43"/>
        <v>0</v>
      </c>
      <c r="N163" s="89">
        <f t="shared" si="43"/>
        <v>0</v>
      </c>
      <c r="O163" s="92">
        <f>+O164+O170</f>
        <v>5625.3882477500001</v>
      </c>
      <c r="P163" s="101"/>
    </row>
    <row r="164" spans="2:16" ht="15.75" thickTop="1">
      <c r="B164" s="91" t="s">
        <v>29</v>
      </c>
      <c r="C164" s="85">
        <f>+C165+C167+C168</f>
        <v>2023.4438135599999</v>
      </c>
      <c r="D164" s="85">
        <f t="shared" ref="D164:O164" si="44">+D165+D167+D168</f>
        <v>0</v>
      </c>
      <c r="E164" s="85">
        <f t="shared" si="44"/>
        <v>0</v>
      </c>
      <c r="F164" s="85">
        <f t="shared" si="44"/>
        <v>225.04246089999998</v>
      </c>
      <c r="G164" s="85">
        <f t="shared" si="44"/>
        <v>0</v>
      </c>
      <c r="H164" s="85">
        <f t="shared" si="44"/>
        <v>0</v>
      </c>
      <c r="I164" s="85">
        <f t="shared" si="44"/>
        <v>3376.9019732900006</v>
      </c>
      <c r="J164" s="85">
        <f t="shared" si="44"/>
        <v>0</v>
      </c>
      <c r="K164" s="85">
        <f t="shared" si="44"/>
        <v>0</v>
      </c>
      <c r="L164" s="85">
        <f t="shared" si="44"/>
        <v>0</v>
      </c>
      <c r="M164" s="85">
        <f t="shared" si="44"/>
        <v>0</v>
      </c>
      <c r="N164" s="85">
        <f t="shared" si="44"/>
        <v>0</v>
      </c>
      <c r="O164" s="85">
        <f t="shared" si="44"/>
        <v>5625.3882477500001</v>
      </c>
      <c r="P164" s="101"/>
    </row>
    <row r="165" spans="2:16">
      <c r="B165" s="23" t="s">
        <v>30</v>
      </c>
      <c r="C165" s="57">
        <v>2022.43259726</v>
      </c>
      <c r="D165" s="57">
        <v>0</v>
      </c>
      <c r="E165" s="57">
        <v>0</v>
      </c>
      <c r="F165" s="57">
        <v>224.92999589999999</v>
      </c>
      <c r="G165" s="57">
        <v>0</v>
      </c>
      <c r="H165" s="57">
        <v>0</v>
      </c>
      <c r="I165" s="57">
        <v>3375.2143661100004</v>
      </c>
      <c r="J165" s="57">
        <v>0</v>
      </c>
      <c r="K165" s="57">
        <v>0</v>
      </c>
      <c r="L165" s="48">
        <v>0</v>
      </c>
      <c r="M165" s="48">
        <v>0</v>
      </c>
      <c r="N165" s="48">
        <v>0</v>
      </c>
      <c r="O165" s="80">
        <f>SUM(C165:N165)</f>
        <v>5622.5769592699999</v>
      </c>
      <c r="P165" s="101"/>
    </row>
    <row r="166" spans="2:16" s="17" customFormat="1">
      <c r="B166" s="24" t="s">
        <v>24</v>
      </c>
      <c r="C166" s="47">
        <v>2022.43259726</v>
      </c>
      <c r="D166" s="47">
        <v>0</v>
      </c>
      <c r="E166" s="47">
        <v>0</v>
      </c>
      <c r="F166" s="47">
        <v>224.92999589999999</v>
      </c>
      <c r="G166" s="47">
        <v>0</v>
      </c>
      <c r="H166" s="47">
        <v>0</v>
      </c>
      <c r="I166" s="47">
        <v>3375.2143661100004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95">
        <f>SUM(C166:N166)</f>
        <v>5622.5769592699999</v>
      </c>
      <c r="P166" s="101"/>
    </row>
    <row r="167" spans="2:16">
      <c r="B167" s="23" t="s">
        <v>31</v>
      </c>
      <c r="C167" s="57">
        <v>0</v>
      </c>
      <c r="D167" s="57">
        <v>0</v>
      </c>
      <c r="E167" s="57">
        <v>0</v>
      </c>
      <c r="F167" s="57">
        <v>0</v>
      </c>
      <c r="G167" s="57">
        <v>0</v>
      </c>
      <c r="H167" s="57">
        <v>0</v>
      </c>
      <c r="I167" s="57">
        <v>0</v>
      </c>
      <c r="J167" s="57">
        <v>0</v>
      </c>
      <c r="K167" s="57">
        <v>0</v>
      </c>
      <c r="L167" s="57">
        <v>0</v>
      </c>
      <c r="M167" s="57">
        <v>0</v>
      </c>
      <c r="N167" s="57">
        <v>0</v>
      </c>
      <c r="O167" s="80">
        <f>SUM(C167:N167)</f>
        <v>0</v>
      </c>
      <c r="P167" s="101"/>
    </row>
    <row r="168" spans="2:16">
      <c r="B168" s="23" t="s">
        <v>32</v>
      </c>
      <c r="C168" s="57">
        <v>1.0112163000000001</v>
      </c>
      <c r="D168" s="57">
        <v>0</v>
      </c>
      <c r="E168" s="57">
        <v>0</v>
      </c>
      <c r="F168" s="57">
        <v>0.112465</v>
      </c>
      <c r="G168" s="57">
        <v>0</v>
      </c>
      <c r="H168" s="57">
        <v>0</v>
      </c>
      <c r="I168" s="57">
        <v>1.6876071799999999</v>
      </c>
      <c r="J168" s="57">
        <v>0</v>
      </c>
      <c r="K168" s="57">
        <v>0</v>
      </c>
      <c r="L168" s="57">
        <v>0</v>
      </c>
      <c r="M168" s="57">
        <v>0</v>
      </c>
      <c r="N168" s="57">
        <v>0</v>
      </c>
      <c r="O168" s="80">
        <f>SUM(C168:N168)</f>
        <v>2.81128848</v>
      </c>
      <c r="P168" s="101"/>
    </row>
    <row r="169" spans="2:16" s="17" customFormat="1">
      <c r="B169" s="24" t="s">
        <v>24</v>
      </c>
      <c r="C169" s="47">
        <v>1.0112163000000001</v>
      </c>
      <c r="D169" s="47">
        <v>0</v>
      </c>
      <c r="E169" s="47">
        <v>0</v>
      </c>
      <c r="F169" s="47">
        <v>0.112465</v>
      </c>
      <c r="G169" s="47">
        <v>0</v>
      </c>
      <c r="H169" s="47">
        <v>0</v>
      </c>
      <c r="I169" s="47">
        <v>1.6876071799999999</v>
      </c>
      <c r="J169" s="47">
        <v>0</v>
      </c>
      <c r="K169" s="47">
        <v>0</v>
      </c>
      <c r="L169" s="47">
        <v>0</v>
      </c>
      <c r="M169" s="47">
        <v>0</v>
      </c>
      <c r="N169" s="47">
        <v>0</v>
      </c>
      <c r="O169" s="95">
        <f>SUM(C169:N169)</f>
        <v>2.81128848</v>
      </c>
      <c r="P169" s="101"/>
    </row>
    <row r="170" spans="2:16">
      <c r="B170" s="84" t="s">
        <v>33</v>
      </c>
      <c r="C170" s="85">
        <f>SUM(C171:C173)</f>
        <v>0</v>
      </c>
      <c r="D170" s="85">
        <f t="shared" ref="D170:O170" si="45">SUM(D171:D173)</f>
        <v>0</v>
      </c>
      <c r="E170" s="86">
        <f t="shared" si="45"/>
        <v>0</v>
      </c>
      <c r="F170" s="86">
        <f t="shared" si="45"/>
        <v>0</v>
      </c>
      <c r="G170" s="86">
        <f t="shared" si="45"/>
        <v>0</v>
      </c>
      <c r="H170" s="86">
        <f t="shared" si="45"/>
        <v>0</v>
      </c>
      <c r="I170" s="86">
        <f t="shared" si="45"/>
        <v>0</v>
      </c>
      <c r="J170" s="86">
        <f t="shared" si="45"/>
        <v>0</v>
      </c>
      <c r="K170" s="86">
        <f t="shared" si="45"/>
        <v>0</v>
      </c>
      <c r="L170" s="86">
        <f t="shared" si="45"/>
        <v>0</v>
      </c>
      <c r="M170" s="86">
        <f t="shared" si="45"/>
        <v>0</v>
      </c>
      <c r="N170" s="86">
        <f t="shared" si="45"/>
        <v>0</v>
      </c>
      <c r="O170" s="87">
        <f t="shared" si="45"/>
        <v>0</v>
      </c>
      <c r="P170" s="101"/>
    </row>
    <row r="171" spans="2:16">
      <c r="B171" s="11" t="s">
        <v>30</v>
      </c>
      <c r="C171" s="57">
        <v>0</v>
      </c>
      <c r="D171" s="57">
        <v>0</v>
      </c>
      <c r="E171" s="57">
        <v>0</v>
      </c>
      <c r="F171" s="57">
        <v>0</v>
      </c>
      <c r="G171" s="57">
        <v>0</v>
      </c>
      <c r="H171" s="57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80">
        <f>SUM(C171:N171)</f>
        <v>0</v>
      </c>
      <c r="P171" s="101"/>
    </row>
    <row r="172" spans="2:16">
      <c r="B172" s="11" t="s">
        <v>31</v>
      </c>
      <c r="C172" s="57">
        <v>0</v>
      </c>
      <c r="D172" s="57">
        <v>0</v>
      </c>
      <c r="E172" s="57">
        <v>0</v>
      </c>
      <c r="F172" s="57">
        <v>0</v>
      </c>
      <c r="G172" s="57">
        <v>0</v>
      </c>
      <c r="H172" s="57">
        <v>0</v>
      </c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0</v>
      </c>
      <c r="O172" s="80">
        <f>SUM(C172:N172)</f>
        <v>0</v>
      </c>
      <c r="P172" s="101"/>
    </row>
    <row r="173" spans="2:16">
      <c r="B173" s="11" t="s">
        <v>32</v>
      </c>
      <c r="C173" s="57">
        <v>0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80">
        <f>SUM(C173:N173)</f>
        <v>0</v>
      </c>
      <c r="P173" s="101"/>
    </row>
    <row r="174" spans="2:16">
      <c r="B174" s="11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41"/>
      <c r="P174" s="101"/>
    </row>
    <row r="175" spans="2:16" ht="15.75" thickBot="1">
      <c r="B175" s="88" t="s">
        <v>60</v>
      </c>
      <c r="C175" s="89">
        <f>+C176+C180</f>
        <v>0</v>
      </c>
      <c r="D175" s="89">
        <f t="shared" ref="D175:O175" si="46">+D176+D180</f>
        <v>0</v>
      </c>
      <c r="E175" s="89">
        <f t="shared" si="46"/>
        <v>0</v>
      </c>
      <c r="F175" s="89">
        <f t="shared" si="46"/>
        <v>0</v>
      </c>
      <c r="G175" s="89">
        <f t="shared" si="46"/>
        <v>0</v>
      </c>
      <c r="H175" s="89">
        <f t="shared" si="46"/>
        <v>0</v>
      </c>
      <c r="I175" s="89">
        <f t="shared" si="46"/>
        <v>0</v>
      </c>
      <c r="J175" s="89">
        <f t="shared" si="46"/>
        <v>0</v>
      </c>
      <c r="K175" s="89">
        <f t="shared" si="46"/>
        <v>0</v>
      </c>
      <c r="L175" s="89">
        <f t="shared" si="46"/>
        <v>0</v>
      </c>
      <c r="M175" s="89">
        <f t="shared" si="46"/>
        <v>0</v>
      </c>
      <c r="N175" s="89">
        <f t="shared" si="46"/>
        <v>0</v>
      </c>
      <c r="O175" s="89">
        <f t="shared" si="46"/>
        <v>0</v>
      </c>
      <c r="P175" s="101"/>
    </row>
    <row r="176" spans="2:16" ht="15.75" thickTop="1">
      <c r="B176" s="91" t="s">
        <v>29</v>
      </c>
      <c r="C176" s="85">
        <f>SUM(C177:C179)</f>
        <v>0</v>
      </c>
      <c r="D176" s="85">
        <f t="shared" ref="D176:O176" si="47">SUM(D177:D179)</f>
        <v>0</v>
      </c>
      <c r="E176" s="85">
        <f t="shared" si="47"/>
        <v>0</v>
      </c>
      <c r="F176" s="85">
        <f t="shared" si="47"/>
        <v>0</v>
      </c>
      <c r="G176" s="85">
        <f t="shared" si="47"/>
        <v>0</v>
      </c>
      <c r="H176" s="85">
        <f t="shared" si="47"/>
        <v>0</v>
      </c>
      <c r="I176" s="85">
        <f t="shared" si="47"/>
        <v>0</v>
      </c>
      <c r="J176" s="85">
        <f t="shared" si="47"/>
        <v>0</v>
      </c>
      <c r="K176" s="85">
        <f t="shared" si="47"/>
        <v>0</v>
      </c>
      <c r="L176" s="85">
        <f t="shared" si="47"/>
        <v>0</v>
      </c>
      <c r="M176" s="85">
        <f t="shared" si="47"/>
        <v>0</v>
      </c>
      <c r="N176" s="85">
        <f t="shared" si="47"/>
        <v>0</v>
      </c>
      <c r="O176" s="85">
        <f t="shared" si="47"/>
        <v>0</v>
      </c>
      <c r="P176" s="101"/>
    </row>
    <row r="177" spans="2:16" outlineLevel="1">
      <c r="B177" s="11" t="s">
        <v>30</v>
      </c>
      <c r="C177" s="57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80">
        <f>SUM(C177:N177)</f>
        <v>0</v>
      </c>
      <c r="P177" s="101"/>
    </row>
    <row r="178" spans="2:16" outlineLevel="1">
      <c r="B178" s="11" t="s">
        <v>31</v>
      </c>
      <c r="C178" s="57">
        <v>0</v>
      </c>
      <c r="D178" s="57">
        <v>0</v>
      </c>
      <c r="E178" s="57">
        <v>0</v>
      </c>
      <c r="F178" s="57">
        <v>0</v>
      </c>
      <c r="G178" s="57">
        <v>0</v>
      </c>
      <c r="H178" s="57">
        <v>0</v>
      </c>
      <c r="I178" s="57">
        <v>0</v>
      </c>
      <c r="J178" s="57">
        <v>0</v>
      </c>
      <c r="K178" s="57">
        <v>0</v>
      </c>
      <c r="L178" s="57">
        <v>0</v>
      </c>
      <c r="M178" s="57">
        <v>0</v>
      </c>
      <c r="N178" s="57">
        <v>0</v>
      </c>
      <c r="O178" s="80">
        <f>SUM(C178:N178)</f>
        <v>0</v>
      </c>
      <c r="P178" s="101"/>
    </row>
    <row r="179" spans="2:16" outlineLevel="1">
      <c r="B179" s="11" t="s">
        <v>32</v>
      </c>
      <c r="C179" s="57"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80">
        <f>SUM(C179:N179)</f>
        <v>0</v>
      </c>
      <c r="P179" s="101"/>
    </row>
    <row r="180" spans="2:16" outlineLevel="1">
      <c r="B180" s="84" t="s">
        <v>33</v>
      </c>
      <c r="C180" s="85">
        <f>SUM(C181:C183)</f>
        <v>0</v>
      </c>
      <c r="D180" s="85">
        <f t="shared" ref="D180:O180" si="48">SUM(D181:D183)</f>
        <v>0</v>
      </c>
      <c r="E180" s="85">
        <f t="shared" si="48"/>
        <v>0</v>
      </c>
      <c r="F180" s="85">
        <f t="shared" si="48"/>
        <v>0</v>
      </c>
      <c r="G180" s="85">
        <f t="shared" si="48"/>
        <v>0</v>
      </c>
      <c r="H180" s="85">
        <f t="shared" si="48"/>
        <v>0</v>
      </c>
      <c r="I180" s="85">
        <f t="shared" si="48"/>
        <v>0</v>
      </c>
      <c r="J180" s="85">
        <f t="shared" si="48"/>
        <v>0</v>
      </c>
      <c r="K180" s="85">
        <f t="shared" si="48"/>
        <v>0</v>
      </c>
      <c r="L180" s="85">
        <f t="shared" si="48"/>
        <v>0</v>
      </c>
      <c r="M180" s="85">
        <f t="shared" si="48"/>
        <v>0</v>
      </c>
      <c r="N180" s="85">
        <f t="shared" si="48"/>
        <v>0</v>
      </c>
      <c r="O180" s="87">
        <f t="shared" si="48"/>
        <v>0</v>
      </c>
      <c r="P180" s="101"/>
    </row>
    <row r="181" spans="2:16" outlineLevel="1">
      <c r="B181" s="11" t="s">
        <v>30</v>
      </c>
      <c r="C181" s="57">
        <v>0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80">
        <f>SUM(C181:N181)</f>
        <v>0</v>
      </c>
      <c r="P181" s="101"/>
    </row>
    <row r="182" spans="2:16" outlineLevel="1">
      <c r="B182" s="11" t="s">
        <v>31</v>
      </c>
      <c r="C182" s="57">
        <v>0</v>
      </c>
      <c r="D182" s="57">
        <v>0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80">
        <f>SUM(C182:N182)</f>
        <v>0</v>
      </c>
      <c r="P182" s="101"/>
    </row>
    <row r="183" spans="2:16" outlineLevel="1">
      <c r="B183" s="11" t="s">
        <v>32</v>
      </c>
      <c r="C183" s="57">
        <v>0</v>
      </c>
      <c r="D183" s="57">
        <v>0</v>
      </c>
      <c r="E183" s="57">
        <v>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80">
        <f>SUM(C183:N183)</f>
        <v>0</v>
      </c>
      <c r="P183" s="101"/>
    </row>
    <row r="184" spans="2:16">
      <c r="B184" s="14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42"/>
      <c r="P184" s="101"/>
    </row>
    <row r="185" spans="2:16" ht="15.75" thickBot="1">
      <c r="B185" s="88" t="s">
        <v>61</v>
      </c>
      <c r="C185" s="89">
        <f>+C186+C190</f>
        <v>0</v>
      </c>
      <c r="D185" s="89">
        <f t="shared" ref="D185:O185" si="49">+D186+D190</f>
        <v>0</v>
      </c>
      <c r="E185" s="89">
        <f t="shared" si="49"/>
        <v>0</v>
      </c>
      <c r="F185" s="89">
        <f t="shared" si="49"/>
        <v>0</v>
      </c>
      <c r="G185" s="89">
        <f t="shared" si="49"/>
        <v>0</v>
      </c>
      <c r="H185" s="89">
        <f t="shared" si="49"/>
        <v>0</v>
      </c>
      <c r="I185" s="89">
        <f t="shared" si="49"/>
        <v>0</v>
      </c>
      <c r="J185" s="89">
        <f t="shared" si="49"/>
        <v>0</v>
      </c>
      <c r="K185" s="89">
        <f t="shared" si="49"/>
        <v>0</v>
      </c>
      <c r="L185" s="89">
        <f t="shared" si="49"/>
        <v>0</v>
      </c>
      <c r="M185" s="89">
        <f t="shared" si="49"/>
        <v>0</v>
      </c>
      <c r="N185" s="89">
        <f t="shared" si="49"/>
        <v>0</v>
      </c>
      <c r="O185" s="89">
        <f t="shared" si="49"/>
        <v>0</v>
      </c>
      <c r="P185" s="101"/>
    </row>
    <row r="186" spans="2:16" ht="15.75" thickTop="1">
      <c r="B186" s="91" t="s">
        <v>29</v>
      </c>
      <c r="C186" s="85">
        <f>SUM(C187:C189)</f>
        <v>0</v>
      </c>
      <c r="D186" s="85">
        <f t="shared" ref="D186:O186" si="50">SUM(D187:D189)</f>
        <v>0</v>
      </c>
      <c r="E186" s="86">
        <f t="shared" si="50"/>
        <v>0</v>
      </c>
      <c r="F186" s="86">
        <f t="shared" si="50"/>
        <v>0</v>
      </c>
      <c r="G186" s="86">
        <f t="shared" si="50"/>
        <v>0</v>
      </c>
      <c r="H186" s="86">
        <f t="shared" si="50"/>
        <v>0</v>
      </c>
      <c r="I186" s="86">
        <f t="shared" si="50"/>
        <v>0</v>
      </c>
      <c r="J186" s="86">
        <f t="shared" si="50"/>
        <v>0</v>
      </c>
      <c r="K186" s="86">
        <f t="shared" si="50"/>
        <v>0</v>
      </c>
      <c r="L186" s="86">
        <f t="shared" si="50"/>
        <v>0</v>
      </c>
      <c r="M186" s="86">
        <f t="shared" si="50"/>
        <v>0</v>
      </c>
      <c r="N186" s="86">
        <f t="shared" si="50"/>
        <v>0</v>
      </c>
      <c r="O186" s="87">
        <f t="shared" si="50"/>
        <v>0</v>
      </c>
      <c r="P186" s="101"/>
    </row>
    <row r="187" spans="2:16" outlineLevel="1">
      <c r="B187" s="11" t="s">
        <v>30</v>
      </c>
      <c r="C187" s="57">
        <v>0</v>
      </c>
      <c r="D187" s="57">
        <v>0</v>
      </c>
      <c r="E187" s="57">
        <v>0</v>
      </c>
      <c r="F187" s="57">
        <v>0</v>
      </c>
      <c r="G187" s="57">
        <v>0</v>
      </c>
      <c r="H187" s="57">
        <v>0</v>
      </c>
      <c r="I187" s="57">
        <v>0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80">
        <f>SUM(C187:N187)</f>
        <v>0</v>
      </c>
      <c r="P187" s="101"/>
    </row>
    <row r="188" spans="2:16" outlineLevel="1">
      <c r="B188" s="11" t="s">
        <v>31</v>
      </c>
      <c r="C188" s="57">
        <v>0</v>
      </c>
      <c r="D188" s="57">
        <v>0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80">
        <f>SUM(C188:N188)</f>
        <v>0</v>
      </c>
      <c r="P188" s="101"/>
    </row>
    <row r="189" spans="2:16" outlineLevel="1">
      <c r="B189" s="11" t="s">
        <v>32</v>
      </c>
      <c r="C189" s="57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80">
        <f>SUM(C189:N189)</f>
        <v>0</v>
      </c>
      <c r="P189" s="101"/>
    </row>
    <row r="190" spans="2:16" outlineLevel="1">
      <c r="B190" s="84" t="s">
        <v>33</v>
      </c>
      <c r="C190" s="85">
        <f>SUM(C191:C194)</f>
        <v>0</v>
      </c>
      <c r="D190" s="85">
        <f t="shared" ref="D190:O190" si="51">SUM(D191:D194)</f>
        <v>0</v>
      </c>
      <c r="E190" s="85">
        <f t="shared" si="51"/>
        <v>0</v>
      </c>
      <c r="F190" s="85">
        <f t="shared" si="51"/>
        <v>0</v>
      </c>
      <c r="G190" s="85">
        <f t="shared" si="51"/>
        <v>0</v>
      </c>
      <c r="H190" s="85">
        <f t="shared" si="51"/>
        <v>0</v>
      </c>
      <c r="I190" s="85">
        <f t="shared" si="51"/>
        <v>0</v>
      </c>
      <c r="J190" s="85">
        <f t="shared" si="51"/>
        <v>0</v>
      </c>
      <c r="K190" s="85">
        <f t="shared" si="51"/>
        <v>0</v>
      </c>
      <c r="L190" s="85">
        <f t="shared" si="51"/>
        <v>0</v>
      </c>
      <c r="M190" s="85">
        <f t="shared" si="51"/>
        <v>0</v>
      </c>
      <c r="N190" s="85">
        <f t="shared" si="51"/>
        <v>0</v>
      </c>
      <c r="O190" s="87">
        <f t="shared" si="51"/>
        <v>0</v>
      </c>
      <c r="P190" s="101"/>
    </row>
    <row r="191" spans="2:16" outlineLevel="1">
      <c r="B191" s="11" t="s">
        <v>30</v>
      </c>
      <c r="C191" s="57">
        <v>0</v>
      </c>
      <c r="D191" s="57">
        <v>0</v>
      </c>
      <c r="E191" s="57">
        <v>0</v>
      </c>
      <c r="F191" s="57"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80">
        <f>SUM(C191:N191)</f>
        <v>0</v>
      </c>
      <c r="P191" s="101"/>
    </row>
    <row r="192" spans="2:16" outlineLevel="1">
      <c r="B192" s="11" t="s">
        <v>31</v>
      </c>
      <c r="C192" s="57">
        <v>0</v>
      </c>
      <c r="D192" s="57">
        <v>0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80">
        <f>SUM(C192:N192)</f>
        <v>0</v>
      </c>
      <c r="P192" s="101"/>
    </row>
    <row r="193" spans="2:16" outlineLevel="1">
      <c r="B193" s="11" t="s">
        <v>32</v>
      </c>
      <c r="C193" s="57"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80">
        <f>SUM(C193:N193)</f>
        <v>0</v>
      </c>
      <c r="P193" s="101"/>
    </row>
    <row r="194" spans="2:16">
      <c r="B194" s="11"/>
      <c r="C194" s="22">
        <v>0</v>
      </c>
      <c r="D194" s="22">
        <v>0</v>
      </c>
      <c r="E194" s="22">
        <v>0</v>
      </c>
      <c r="F194" s="22">
        <v>0</v>
      </c>
      <c r="G194" s="45">
        <v>0</v>
      </c>
      <c r="H194" s="46">
        <v>0</v>
      </c>
      <c r="I194" s="53">
        <v>0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80"/>
      <c r="P194" s="101"/>
    </row>
    <row r="195" spans="2:16" s="10" customFormat="1" ht="15.75" thickBot="1">
      <c r="B195" s="88" t="s">
        <v>62</v>
      </c>
      <c r="C195" s="89">
        <f>+C196+C200</f>
        <v>16113.939434729999</v>
      </c>
      <c r="D195" s="89">
        <f t="shared" ref="D195:N195" si="52">+D196+D200</f>
        <v>16113.939434729999</v>
      </c>
      <c r="E195" s="89">
        <f t="shared" si="52"/>
        <v>16113.939434729999</v>
      </c>
      <c r="F195" s="89">
        <f t="shared" si="52"/>
        <v>16113.939434729999</v>
      </c>
      <c r="G195" s="89">
        <f t="shared" si="52"/>
        <v>16113.939434729999</v>
      </c>
      <c r="H195" s="89">
        <f t="shared" si="52"/>
        <v>16113.939434729999</v>
      </c>
      <c r="I195" s="89">
        <f t="shared" si="52"/>
        <v>16113.939434729999</v>
      </c>
      <c r="J195" s="89">
        <f t="shared" si="52"/>
        <v>16113.939434729999</v>
      </c>
      <c r="K195" s="89">
        <f t="shared" si="52"/>
        <v>16113.939434729999</v>
      </c>
      <c r="L195" s="89">
        <f t="shared" si="52"/>
        <v>16113.939434729999</v>
      </c>
      <c r="M195" s="89">
        <f t="shared" si="52"/>
        <v>16113.939434729999</v>
      </c>
      <c r="N195" s="89">
        <f t="shared" si="52"/>
        <v>16113.939434729999</v>
      </c>
      <c r="O195" s="92"/>
      <c r="P195" s="101"/>
    </row>
    <row r="196" spans="2:16" s="10" customFormat="1" ht="15.75" thickTop="1">
      <c r="B196" s="91" t="s">
        <v>29</v>
      </c>
      <c r="C196" s="85">
        <f t="shared" ref="C196:N196" si="53">SUM(C197:C199)</f>
        <v>16113.939434729999</v>
      </c>
      <c r="D196" s="85">
        <f t="shared" si="53"/>
        <v>16113.939434729999</v>
      </c>
      <c r="E196" s="85">
        <f t="shared" si="53"/>
        <v>16113.939434729999</v>
      </c>
      <c r="F196" s="85">
        <f t="shared" si="53"/>
        <v>16113.939434729999</v>
      </c>
      <c r="G196" s="85">
        <f t="shared" si="53"/>
        <v>16113.939434729999</v>
      </c>
      <c r="H196" s="85">
        <f t="shared" si="53"/>
        <v>16113.939434729999</v>
      </c>
      <c r="I196" s="85">
        <f t="shared" si="53"/>
        <v>16113.939434729999</v>
      </c>
      <c r="J196" s="85">
        <f t="shared" si="53"/>
        <v>16113.939434729999</v>
      </c>
      <c r="K196" s="85">
        <f t="shared" si="53"/>
        <v>16113.939434729999</v>
      </c>
      <c r="L196" s="85">
        <f t="shared" si="53"/>
        <v>16113.939434729999</v>
      </c>
      <c r="M196" s="85">
        <f t="shared" si="53"/>
        <v>16113.939434729999</v>
      </c>
      <c r="N196" s="85">
        <f t="shared" si="53"/>
        <v>16113.939434729999</v>
      </c>
      <c r="O196" s="87"/>
      <c r="P196" s="101"/>
    </row>
    <row r="197" spans="2:16" s="10" customFormat="1">
      <c r="B197" s="11" t="s">
        <v>30</v>
      </c>
      <c r="C197" s="48">
        <v>16113.939434729999</v>
      </c>
      <c r="D197" s="48">
        <v>16113.939434729999</v>
      </c>
      <c r="E197" s="48">
        <v>16113.939434729999</v>
      </c>
      <c r="F197" s="48">
        <v>16113.939434729999</v>
      </c>
      <c r="G197" s="48">
        <v>16113.939434729999</v>
      </c>
      <c r="H197" s="48">
        <v>16113.939434729999</v>
      </c>
      <c r="I197" s="57">
        <v>16113.939434729999</v>
      </c>
      <c r="J197" s="57">
        <v>16113.939434729999</v>
      </c>
      <c r="K197" s="57">
        <v>16113.939434729999</v>
      </c>
      <c r="L197" s="57">
        <v>16113.939434729999</v>
      </c>
      <c r="M197" s="57">
        <v>16113.939434729999</v>
      </c>
      <c r="N197" s="57">
        <v>16113.939434729999</v>
      </c>
      <c r="O197" s="80"/>
      <c r="P197" s="101"/>
    </row>
    <row r="198" spans="2:16" s="10" customFormat="1">
      <c r="B198" s="11" t="s">
        <v>31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2">
        <v>0</v>
      </c>
      <c r="M198" s="52">
        <v>0</v>
      </c>
      <c r="N198" s="52">
        <v>0</v>
      </c>
      <c r="O198" s="80"/>
      <c r="P198" s="101"/>
    </row>
    <row r="199" spans="2:16" s="10" customFormat="1">
      <c r="B199" s="11" t="s">
        <v>32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2.2204460492503131E-16</v>
      </c>
      <c r="J199" s="52">
        <v>2.2204460492503131E-16</v>
      </c>
      <c r="K199" s="52">
        <v>2.2204460492503131E-16</v>
      </c>
      <c r="L199" s="52">
        <v>2.2204460492503131E-16</v>
      </c>
      <c r="M199" s="52">
        <v>2.2204460492503131E-16</v>
      </c>
      <c r="N199" s="52">
        <v>2.2204460492503131E-16</v>
      </c>
      <c r="O199" s="80"/>
      <c r="P199" s="101"/>
    </row>
    <row r="200" spans="2:16" s="10" customFormat="1">
      <c r="B200" s="84" t="s">
        <v>33</v>
      </c>
      <c r="C200" s="85">
        <f t="shared" ref="C200:N200" si="54">SUM(C201:C203)</f>
        <v>0</v>
      </c>
      <c r="D200" s="85">
        <f t="shared" si="54"/>
        <v>0</v>
      </c>
      <c r="E200" s="85">
        <f t="shared" si="54"/>
        <v>0</v>
      </c>
      <c r="F200" s="85">
        <f t="shared" si="54"/>
        <v>0</v>
      </c>
      <c r="G200" s="85">
        <f t="shared" si="54"/>
        <v>0</v>
      </c>
      <c r="H200" s="85">
        <f t="shared" si="54"/>
        <v>0</v>
      </c>
      <c r="I200" s="85">
        <f t="shared" si="54"/>
        <v>0</v>
      </c>
      <c r="J200" s="85">
        <f t="shared" si="54"/>
        <v>0</v>
      </c>
      <c r="K200" s="85">
        <f t="shared" si="54"/>
        <v>0</v>
      </c>
      <c r="L200" s="85">
        <f t="shared" si="54"/>
        <v>0</v>
      </c>
      <c r="M200" s="85">
        <f t="shared" si="54"/>
        <v>0</v>
      </c>
      <c r="N200" s="85">
        <f t="shared" si="54"/>
        <v>0</v>
      </c>
      <c r="O200" s="87"/>
      <c r="P200" s="101"/>
    </row>
    <row r="201" spans="2:16" s="10" customFormat="1">
      <c r="B201" s="11" t="s">
        <v>30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0</v>
      </c>
      <c r="N201" s="52">
        <v>0</v>
      </c>
      <c r="O201" s="80"/>
      <c r="P201" s="101"/>
    </row>
    <row r="202" spans="2:16" s="10" customFormat="1">
      <c r="B202" s="11" t="s">
        <v>31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0</v>
      </c>
      <c r="O202" s="80"/>
      <c r="P202" s="101"/>
    </row>
    <row r="203" spans="2:16" s="10" customFormat="1">
      <c r="B203" s="11" t="s">
        <v>32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2">
        <v>0</v>
      </c>
      <c r="M203" s="52">
        <v>0</v>
      </c>
      <c r="N203" s="52">
        <v>0</v>
      </c>
      <c r="O203" s="80"/>
      <c r="P203" s="101"/>
    </row>
    <row r="204" spans="2:16" s="10" customFormat="1">
      <c r="B204" s="1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41"/>
      <c r="P204" s="101"/>
    </row>
    <row r="205" spans="2:16" ht="15.75" thickBot="1">
      <c r="B205" s="88" t="s">
        <v>63</v>
      </c>
      <c r="C205" s="89">
        <f>+C206+C210</f>
        <v>-7.0142111587510225</v>
      </c>
      <c r="D205" s="89">
        <f t="shared" ref="D205:O205" si="55">+D206+D210</f>
        <v>-0.10941444453237636</v>
      </c>
      <c r="E205" s="89">
        <f t="shared" si="55"/>
        <v>-0.71263326245722092</v>
      </c>
      <c r="F205" s="89">
        <f t="shared" si="55"/>
        <v>-0.15965819523205482</v>
      </c>
      <c r="G205" s="89">
        <f t="shared" si="55"/>
        <v>-0.11512860858465679</v>
      </c>
      <c r="H205" s="89">
        <f t="shared" si="55"/>
        <v>7.9138712745823661</v>
      </c>
      <c r="I205" s="89">
        <f t="shared" si="55"/>
        <v>-15.496541967499814</v>
      </c>
      <c r="J205" s="89">
        <f t="shared" si="55"/>
        <v>4.7057041447260417E-3</v>
      </c>
      <c r="K205" s="89">
        <f t="shared" si="55"/>
        <v>-0.16347934326250257</v>
      </c>
      <c r="L205" s="89">
        <f t="shared" si="55"/>
        <v>-3.7837359999912223E-2</v>
      </c>
      <c r="M205" s="89">
        <f t="shared" si="55"/>
        <v>-1.8253358151014254E-2</v>
      </c>
      <c r="N205" s="89">
        <f t="shared" si="55"/>
        <v>15.246671024724339</v>
      </c>
      <c r="O205" s="89">
        <f t="shared" si="55"/>
        <v>-0.6619096950191421</v>
      </c>
      <c r="P205" s="101"/>
    </row>
    <row r="206" spans="2:16" ht="15.75" thickTop="1">
      <c r="B206" s="91" t="s">
        <v>29</v>
      </c>
      <c r="C206" s="85">
        <f t="shared" ref="C206:O206" si="56">SUM(C207:C209)</f>
        <v>-7.0142111587510225</v>
      </c>
      <c r="D206" s="85">
        <f t="shared" si="56"/>
        <v>-0.10941444453237636</v>
      </c>
      <c r="E206" s="85">
        <f t="shared" si="56"/>
        <v>-0.71263326245722092</v>
      </c>
      <c r="F206" s="85">
        <f t="shared" si="56"/>
        <v>-0.15965819523205482</v>
      </c>
      <c r="G206" s="85">
        <f t="shared" si="56"/>
        <v>-0.11512860858465679</v>
      </c>
      <c r="H206" s="85">
        <f t="shared" si="56"/>
        <v>7.9138712745823661</v>
      </c>
      <c r="I206" s="85">
        <f t="shared" si="56"/>
        <v>-15.496541967499814</v>
      </c>
      <c r="J206" s="85">
        <f t="shared" si="56"/>
        <v>4.7057041447260417E-3</v>
      </c>
      <c r="K206" s="85">
        <f t="shared" si="56"/>
        <v>-0.16347934326250257</v>
      </c>
      <c r="L206" s="85">
        <f t="shared" si="56"/>
        <v>-3.7837359999912223E-2</v>
      </c>
      <c r="M206" s="85">
        <f t="shared" si="56"/>
        <v>-1.8253358151014254E-2</v>
      </c>
      <c r="N206" s="85">
        <f t="shared" si="56"/>
        <v>15.246671024724339</v>
      </c>
      <c r="O206" s="85">
        <f t="shared" si="56"/>
        <v>-0.6619096950191421</v>
      </c>
      <c r="P206" s="101"/>
    </row>
    <row r="207" spans="2:16">
      <c r="B207" s="11" t="s">
        <v>30</v>
      </c>
      <c r="C207" s="62">
        <v>-7.0107225900010235</v>
      </c>
      <c r="D207" s="62">
        <v>-0.10941444453237636</v>
      </c>
      <c r="E207" s="62">
        <v>-0.71226804750222072</v>
      </c>
      <c r="F207" s="62">
        <v>-0.15965819523205482</v>
      </c>
      <c r="G207" s="62">
        <v>-0.11512860858465501</v>
      </c>
      <c r="H207" s="62">
        <v>7.9099314704303652</v>
      </c>
      <c r="I207" s="62">
        <v>-15.488837349999812</v>
      </c>
      <c r="J207" s="62">
        <v>4.7057041447260417E-3</v>
      </c>
      <c r="K207" s="62">
        <v>-0.16339136918850272</v>
      </c>
      <c r="L207" s="62">
        <v>-3.7837359999912223E-2</v>
      </c>
      <c r="M207" s="62">
        <v>-1.8253358151014254E-2</v>
      </c>
      <c r="N207" s="62">
        <v>15.23906163871834</v>
      </c>
      <c r="O207" s="80">
        <f>SUM(C207:N207)</f>
        <v>-0.66181250989814089</v>
      </c>
      <c r="P207" s="101"/>
    </row>
    <row r="208" spans="2:16">
      <c r="B208" s="11" t="s">
        <v>31</v>
      </c>
      <c r="C208" s="62">
        <v>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  <c r="J208" s="62">
        <v>0</v>
      </c>
      <c r="K208" s="62">
        <v>0</v>
      </c>
      <c r="L208" s="62">
        <v>0</v>
      </c>
      <c r="M208" s="62">
        <v>0</v>
      </c>
      <c r="N208" s="62">
        <v>0</v>
      </c>
      <c r="O208" s="80">
        <f t="shared" ref="O208:O212" si="57">SUM(C208:N208)</f>
        <v>0</v>
      </c>
      <c r="P208" s="101"/>
    </row>
    <row r="209" spans="2:16">
      <c r="B209" s="11" t="s">
        <v>32</v>
      </c>
      <c r="C209" s="62">
        <v>-3.4885687499990325E-3</v>
      </c>
      <c r="D209" s="62">
        <v>0</v>
      </c>
      <c r="E209" s="62">
        <v>-3.65214955000151E-4</v>
      </c>
      <c r="F209" s="62">
        <v>0</v>
      </c>
      <c r="G209" s="62">
        <v>-1.7763568394002505E-15</v>
      </c>
      <c r="H209" s="62">
        <v>3.9398041520013471E-3</v>
      </c>
      <c r="I209" s="62">
        <v>-7.7046175000017314E-3</v>
      </c>
      <c r="J209" s="62">
        <v>0</v>
      </c>
      <c r="K209" s="62">
        <v>-8.7974073999852465E-5</v>
      </c>
      <c r="L209" s="62">
        <v>0</v>
      </c>
      <c r="M209" s="62">
        <v>0</v>
      </c>
      <c r="N209" s="62">
        <v>7.6093860060000296E-3</v>
      </c>
      <c r="O209" s="80">
        <f t="shared" si="57"/>
        <v>-9.7185121001167052E-5</v>
      </c>
      <c r="P209" s="101"/>
    </row>
    <row r="210" spans="2:16">
      <c r="B210" s="84" t="s">
        <v>33</v>
      </c>
      <c r="C210" s="85">
        <f t="shared" ref="C210:N210" si="58">SUM(C211:C213)</f>
        <v>0</v>
      </c>
      <c r="D210" s="85">
        <f t="shared" si="58"/>
        <v>0</v>
      </c>
      <c r="E210" s="85">
        <f t="shared" si="58"/>
        <v>0</v>
      </c>
      <c r="F210" s="85">
        <f t="shared" si="58"/>
        <v>0</v>
      </c>
      <c r="G210" s="85">
        <f t="shared" si="58"/>
        <v>0</v>
      </c>
      <c r="H210" s="85">
        <f t="shared" si="58"/>
        <v>0</v>
      </c>
      <c r="I210" s="85">
        <f t="shared" si="58"/>
        <v>0</v>
      </c>
      <c r="J210" s="85">
        <f t="shared" si="58"/>
        <v>0</v>
      </c>
      <c r="K210" s="85">
        <f t="shared" si="58"/>
        <v>0</v>
      </c>
      <c r="L210" s="85">
        <f t="shared" si="58"/>
        <v>0</v>
      </c>
      <c r="M210" s="85">
        <f t="shared" si="58"/>
        <v>0</v>
      </c>
      <c r="N210" s="85">
        <f t="shared" si="58"/>
        <v>0</v>
      </c>
      <c r="O210" s="87">
        <f>SUM(O211:O213)</f>
        <v>0</v>
      </c>
      <c r="P210" s="101"/>
    </row>
    <row r="211" spans="2:16">
      <c r="B211" s="13" t="s">
        <v>30</v>
      </c>
      <c r="C211" s="62">
        <v>0</v>
      </c>
      <c r="D211" s="62">
        <v>0</v>
      </c>
      <c r="E211" s="62">
        <v>0</v>
      </c>
      <c r="F211" s="62">
        <v>0</v>
      </c>
      <c r="G211" s="62">
        <v>0</v>
      </c>
      <c r="H211" s="62">
        <v>0</v>
      </c>
      <c r="I211" s="62">
        <v>0</v>
      </c>
      <c r="J211" s="62">
        <v>0</v>
      </c>
      <c r="K211" s="62">
        <v>0</v>
      </c>
      <c r="L211" s="62">
        <v>0</v>
      </c>
      <c r="M211" s="62">
        <v>0</v>
      </c>
      <c r="N211" s="62">
        <v>0</v>
      </c>
      <c r="O211" s="80">
        <f>SUM(C211:N211)</f>
        <v>0</v>
      </c>
      <c r="P211" s="101"/>
    </row>
    <row r="212" spans="2:16">
      <c r="B212" s="11" t="s">
        <v>31</v>
      </c>
      <c r="C212" s="62">
        <v>0</v>
      </c>
      <c r="D212" s="62">
        <v>0</v>
      </c>
      <c r="E212" s="62">
        <v>0</v>
      </c>
      <c r="F212" s="62">
        <v>0</v>
      </c>
      <c r="G212" s="62">
        <v>0</v>
      </c>
      <c r="H212" s="62">
        <v>0</v>
      </c>
      <c r="I212" s="62">
        <v>0</v>
      </c>
      <c r="J212" s="62">
        <v>0</v>
      </c>
      <c r="K212" s="62">
        <v>0</v>
      </c>
      <c r="L212" s="62">
        <v>0</v>
      </c>
      <c r="M212" s="62">
        <v>0</v>
      </c>
      <c r="N212" s="62">
        <v>0</v>
      </c>
      <c r="O212" s="80">
        <f t="shared" si="57"/>
        <v>0</v>
      </c>
      <c r="P212" s="101"/>
    </row>
    <row r="213" spans="2:16">
      <c r="B213" s="11" t="s">
        <v>32</v>
      </c>
      <c r="C213" s="62">
        <v>0</v>
      </c>
      <c r="D213" s="62">
        <v>0</v>
      </c>
      <c r="E213" s="62">
        <v>0</v>
      </c>
      <c r="F213" s="62">
        <v>0</v>
      </c>
      <c r="G213" s="62">
        <v>0</v>
      </c>
      <c r="H213" s="62">
        <v>0</v>
      </c>
      <c r="I213" s="62">
        <v>0</v>
      </c>
      <c r="J213" s="62">
        <v>0</v>
      </c>
      <c r="K213" s="62">
        <v>0</v>
      </c>
      <c r="L213" s="62">
        <v>0</v>
      </c>
      <c r="M213" s="62">
        <v>0</v>
      </c>
      <c r="N213" s="62">
        <v>0</v>
      </c>
      <c r="O213" s="80">
        <v>0</v>
      </c>
      <c r="P213" s="101"/>
    </row>
    <row r="214" spans="2:16">
      <c r="B214" s="11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41"/>
      <c r="P214" s="101"/>
    </row>
    <row r="215" spans="2:16" s="10" customFormat="1" ht="15.75" thickBot="1">
      <c r="B215" s="88" t="s">
        <v>64</v>
      </c>
      <c r="C215" s="89">
        <f t="shared" ref="C215:N215" si="59">+C216+C220</f>
        <v>16113.939434729999</v>
      </c>
      <c r="D215" s="89">
        <f t="shared" si="59"/>
        <v>16113.939434729999</v>
      </c>
      <c r="E215" s="89">
        <f t="shared" si="59"/>
        <v>16338.981895629999</v>
      </c>
      <c r="F215" s="89">
        <f t="shared" si="59"/>
        <v>16113.939434729999</v>
      </c>
      <c r="G215" s="89">
        <f t="shared" si="59"/>
        <v>16113.939434729999</v>
      </c>
      <c r="H215" s="89">
        <f t="shared" si="59"/>
        <v>19490.841408019998</v>
      </c>
      <c r="I215" s="89">
        <f t="shared" si="59"/>
        <v>16113.939434729999</v>
      </c>
      <c r="J215" s="89">
        <f t="shared" si="59"/>
        <v>16113.939434729999</v>
      </c>
      <c r="K215" s="89">
        <f t="shared" si="59"/>
        <v>16113.939434729999</v>
      </c>
      <c r="L215" s="89">
        <f t="shared" si="59"/>
        <v>16113.939434729999</v>
      </c>
      <c r="M215" s="89">
        <f t="shared" si="59"/>
        <v>16113.939434729999</v>
      </c>
      <c r="N215" s="89">
        <f t="shared" si="59"/>
        <v>16113.939434729999</v>
      </c>
      <c r="O215" s="92"/>
      <c r="P215" s="101"/>
    </row>
    <row r="216" spans="2:16" s="10" customFormat="1" ht="15.75" thickTop="1">
      <c r="B216" s="91" t="s">
        <v>29</v>
      </c>
      <c r="C216" s="85">
        <f>SUM(C217:C219)</f>
        <v>16113.939434729999</v>
      </c>
      <c r="D216" s="85">
        <f t="shared" ref="D216:N216" si="60">SUM(D217:D219)</f>
        <v>16113.939434729999</v>
      </c>
      <c r="E216" s="85">
        <f t="shared" si="60"/>
        <v>16338.981895629999</v>
      </c>
      <c r="F216" s="85">
        <f t="shared" si="60"/>
        <v>16113.939434729999</v>
      </c>
      <c r="G216" s="85">
        <f t="shared" si="60"/>
        <v>16113.939434729999</v>
      </c>
      <c r="H216" s="85">
        <f t="shared" si="60"/>
        <v>19490.841408019998</v>
      </c>
      <c r="I216" s="85">
        <f t="shared" si="60"/>
        <v>16113.939434729999</v>
      </c>
      <c r="J216" s="85">
        <f t="shared" si="60"/>
        <v>16113.939434729999</v>
      </c>
      <c r="K216" s="85">
        <f t="shared" si="60"/>
        <v>16113.939434729999</v>
      </c>
      <c r="L216" s="85">
        <f t="shared" si="60"/>
        <v>16113.939434729999</v>
      </c>
      <c r="M216" s="85">
        <f t="shared" si="60"/>
        <v>16113.939434729999</v>
      </c>
      <c r="N216" s="85">
        <f t="shared" si="60"/>
        <v>16113.939434729999</v>
      </c>
      <c r="O216" s="87"/>
      <c r="P216" s="101"/>
    </row>
    <row r="217" spans="2:16" s="10" customFormat="1">
      <c r="B217" s="11" t="s">
        <v>30</v>
      </c>
      <c r="C217" s="48">
        <v>16113.939434729999</v>
      </c>
      <c r="D217" s="48">
        <v>16113.939434729999</v>
      </c>
      <c r="E217" s="48">
        <v>16338.869430629999</v>
      </c>
      <c r="F217" s="48">
        <v>16113.939434729999</v>
      </c>
      <c r="G217" s="48">
        <v>16113.939434729999</v>
      </c>
      <c r="H217" s="48">
        <v>19489.153800839998</v>
      </c>
      <c r="I217" s="48">
        <v>16113.939434729999</v>
      </c>
      <c r="J217" s="48">
        <v>16113.939434729999</v>
      </c>
      <c r="K217" s="48">
        <v>16113.939434729999</v>
      </c>
      <c r="L217" s="48">
        <v>16113.939434729999</v>
      </c>
      <c r="M217" s="48">
        <v>16113.939434729999</v>
      </c>
      <c r="N217" s="48">
        <v>16113.939434729999</v>
      </c>
      <c r="O217" s="80"/>
      <c r="P217" s="101"/>
    </row>
    <row r="218" spans="2:16" s="10" customFormat="1">
      <c r="B218" s="11" t="s">
        <v>31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2">
        <v>0</v>
      </c>
      <c r="M218" s="52">
        <v>0</v>
      </c>
      <c r="N218" s="52">
        <v>0</v>
      </c>
      <c r="O218" s="80"/>
      <c r="P218" s="101"/>
    </row>
    <row r="219" spans="2:16" s="10" customFormat="1">
      <c r="B219" s="11" t="s">
        <v>32</v>
      </c>
      <c r="C219" s="52">
        <v>0</v>
      </c>
      <c r="D219" s="52">
        <v>0</v>
      </c>
      <c r="E219" s="52">
        <v>0.112465</v>
      </c>
      <c r="F219" s="52">
        <v>0</v>
      </c>
      <c r="G219" s="52">
        <v>0</v>
      </c>
      <c r="H219" s="52">
        <v>1.6876071800000001</v>
      </c>
      <c r="I219" s="52">
        <v>2.2204460492503131E-16</v>
      </c>
      <c r="J219" s="52">
        <v>2.2204460492503131E-16</v>
      </c>
      <c r="K219" s="52">
        <v>2.2204460492503131E-16</v>
      </c>
      <c r="L219" s="52">
        <v>2.2204460492503131E-16</v>
      </c>
      <c r="M219" s="52">
        <v>2.2204460492503131E-16</v>
      </c>
      <c r="N219" s="52">
        <v>2.2204460492503131E-16</v>
      </c>
      <c r="O219" s="80"/>
      <c r="P219" s="101"/>
    </row>
    <row r="220" spans="2:16" s="10" customFormat="1">
      <c r="B220" s="84" t="s">
        <v>33</v>
      </c>
      <c r="C220" s="85">
        <f t="shared" ref="C220:N220" si="61">SUM(C221:C223)</f>
        <v>0</v>
      </c>
      <c r="D220" s="85">
        <f t="shared" si="61"/>
        <v>0</v>
      </c>
      <c r="E220" s="85">
        <f t="shared" si="61"/>
        <v>0</v>
      </c>
      <c r="F220" s="85">
        <f t="shared" si="61"/>
        <v>0</v>
      </c>
      <c r="G220" s="85">
        <f t="shared" si="61"/>
        <v>0</v>
      </c>
      <c r="H220" s="85">
        <f t="shared" si="61"/>
        <v>0</v>
      </c>
      <c r="I220" s="85">
        <f t="shared" si="61"/>
        <v>0</v>
      </c>
      <c r="J220" s="85">
        <f t="shared" si="61"/>
        <v>0</v>
      </c>
      <c r="K220" s="85">
        <f t="shared" si="61"/>
        <v>0</v>
      </c>
      <c r="L220" s="85">
        <f t="shared" si="61"/>
        <v>0</v>
      </c>
      <c r="M220" s="85">
        <f t="shared" si="61"/>
        <v>0</v>
      </c>
      <c r="N220" s="85">
        <f t="shared" si="61"/>
        <v>0</v>
      </c>
      <c r="O220" s="87"/>
      <c r="P220" s="101"/>
    </row>
    <row r="221" spans="2:16" s="10" customFormat="1">
      <c r="B221" s="11" t="s">
        <v>30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2">
        <v>0</v>
      </c>
      <c r="M221" s="52">
        <v>0</v>
      </c>
      <c r="N221" s="52">
        <v>0</v>
      </c>
      <c r="O221" s="80"/>
      <c r="P221" s="101"/>
    </row>
    <row r="222" spans="2:16" s="10" customFormat="1">
      <c r="B222" s="11" t="s">
        <v>31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2">
        <v>0</v>
      </c>
      <c r="M222" s="52">
        <v>0</v>
      </c>
      <c r="N222" s="52">
        <v>0</v>
      </c>
      <c r="O222" s="80"/>
      <c r="P222" s="101"/>
    </row>
    <row r="223" spans="2:16" s="10" customFormat="1">
      <c r="B223" s="11" t="s">
        <v>32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2">
        <v>0</v>
      </c>
      <c r="M223" s="52">
        <v>0</v>
      </c>
      <c r="N223" s="52">
        <v>0</v>
      </c>
      <c r="O223" s="80"/>
      <c r="P223" s="101"/>
    </row>
    <row r="224" spans="2:16">
      <c r="B224" s="15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43"/>
      <c r="P224" s="101"/>
    </row>
    <row r="225" spans="2:15">
      <c r="B225" s="11"/>
      <c r="C225" s="16"/>
      <c r="D225" s="16"/>
      <c r="E225" s="16"/>
      <c r="F225" s="16"/>
      <c r="G225" s="16"/>
      <c r="H225" s="16"/>
      <c r="I225" s="16"/>
      <c r="J225" s="64"/>
      <c r="K225" s="16"/>
      <c r="L225" s="16"/>
      <c r="M225" s="16"/>
      <c r="N225" s="16"/>
      <c r="O225" s="19"/>
    </row>
    <row r="226" spans="2:15">
      <c r="B226" s="69" t="s">
        <v>41</v>
      </c>
      <c r="J226" s="65"/>
      <c r="K226" s="16"/>
      <c r="L226" s="16"/>
      <c r="M226" s="16"/>
      <c r="N226" s="16"/>
      <c r="O226" s="19"/>
    </row>
    <row r="227" spans="2:15" ht="14.25">
      <c r="B227" s="108" t="s">
        <v>42</v>
      </c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</row>
    <row r="228" spans="2:15" ht="14.25" customHeight="1">
      <c r="B228" s="108" t="s">
        <v>69</v>
      </c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</row>
    <row r="229" spans="2:15" ht="14.25"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</row>
  </sheetData>
  <dataConsolidate/>
  <mergeCells count="9">
    <mergeCell ref="B5:O5"/>
    <mergeCell ref="B9:O9"/>
    <mergeCell ref="B8:O8"/>
    <mergeCell ref="B29:O29"/>
    <mergeCell ref="B229:O229"/>
    <mergeCell ref="B228:O228"/>
    <mergeCell ref="B227:O227"/>
    <mergeCell ref="B93:O93"/>
    <mergeCell ref="B12:O12"/>
  </mergeCells>
  <printOptions horizontalCentered="1"/>
  <pageMargins left="0.19685039370078741" right="0.19685039370078741" top="0.39370078740157483" bottom="0.39370078740157483" header="0.39370078740157483" footer="0.39370078740157483"/>
  <pageSetup scale="32" fitToHeight="2" orientation="portrait" r:id="rId1"/>
  <headerFooter alignWithMargins="0"/>
  <rowBreaks count="1" manualBreakCount="1">
    <brk id="92" min="1" max="14" man="1"/>
  </rowBreaks>
  <ignoredErrors>
    <ignoredError sqref="O171:O174 O102 O115 O177:O179 O2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Domestic 2024 (DOP)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Remy Tejada</dc:creator>
  <cp:lastModifiedBy>Pedro Manuel Joaquin Federico</cp:lastModifiedBy>
  <cp:lastPrinted>2008-03-18T21:20:27Z</cp:lastPrinted>
  <dcterms:created xsi:type="dcterms:W3CDTF">2006-08-18T14:40:26Z</dcterms:created>
  <dcterms:modified xsi:type="dcterms:W3CDTF">2025-01-31T22:19:14Z</dcterms:modified>
</cp:coreProperties>
</file>